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-117\Documents\DOCUMENTOS\MIR 2023\"/>
    </mc:Choice>
  </mc:AlternateContent>
  <xr:revisionPtr revIDLastSave="0" documentId="13_ncr:1_{4C792037-6E42-442E-B9DF-59FF7EC0D07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AI DIF" sheetId="1" r:id="rId1"/>
    <sheet name="RESULTADOS DIF" sheetId="2" r:id="rId2"/>
  </sheets>
  <definedNames>
    <definedName name="_xlnm.Print_Area" localSheetId="0">'FAI DIF'!$B$1:$P$27</definedName>
    <definedName name="_xlnm.Print_Titles" localSheetId="0">'FAI DIF'!$1:$11</definedName>
    <definedName name="_xlnm.Print_Titles" localSheetId="1">'RESULTADOS DIF'!$1:$22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1" l="1"/>
  <c r="O12" i="1"/>
  <c r="F25" i="2" s="1"/>
  <c r="N13" i="1"/>
  <c r="O13" i="1" s="1"/>
  <c r="F26" i="2" s="1"/>
  <c r="N14" i="1"/>
  <c r="O14" i="1" s="1"/>
  <c r="F27" i="2" s="1"/>
  <c r="N15" i="1"/>
  <c r="O15" i="1" s="1"/>
  <c r="F28" i="2" s="1"/>
  <c r="N16" i="1" l="1"/>
  <c r="O16" i="1" s="1"/>
  <c r="N17" i="1"/>
  <c r="O17" i="1" s="1"/>
  <c r="N18" i="1"/>
  <c r="O18" i="1" s="1"/>
  <c r="N19" i="1"/>
  <c r="O19" i="1" s="1"/>
  <c r="B25" i="2" l="1"/>
  <c r="B26" i="2"/>
  <c r="B27" i="2"/>
  <c r="B28" i="2"/>
  <c r="B29" i="2"/>
  <c r="B30" i="2"/>
  <c r="B31" i="2"/>
  <c r="F30" i="2" l="1"/>
  <c r="F31" i="2"/>
  <c r="B32" i="2"/>
  <c r="F6" i="2" l="1"/>
  <c r="F7" i="2" l="1"/>
  <c r="F5" i="2"/>
  <c r="F29" i="2"/>
  <c r="F32" i="2"/>
  <c r="G33" i="2" l="1"/>
  <c r="F33" i="2"/>
</calcChain>
</file>

<file path=xl/sharedStrings.xml><?xml version="1.0" encoding="utf-8"?>
<sst xmlns="http://schemas.openxmlformats.org/spreadsheetml/2006/main" count="115" uniqueCount="94">
  <si>
    <t>RESUMEN NARRATIVO</t>
  </si>
  <si>
    <t>INDICADORES</t>
  </si>
  <si>
    <t>MEDIOS DE VERIFICACIÓN</t>
  </si>
  <si>
    <t>SUPUESTOS</t>
  </si>
  <si>
    <t xml:space="preserve">Nombre del indicador </t>
  </si>
  <si>
    <t>Método de cálculo</t>
  </si>
  <si>
    <t>Frecuencia de Medición</t>
  </si>
  <si>
    <t>FIN</t>
  </si>
  <si>
    <t>PROPÓSITO</t>
  </si>
  <si>
    <t>COMPONENTES</t>
  </si>
  <si>
    <t>ACTIVIDADES</t>
  </si>
  <si>
    <t>RESPONSABLE DE EVALUACIÓN</t>
  </si>
  <si>
    <t>VALIDACIÓN DE LA INFORMACIÓN</t>
  </si>
  <si>
    <t>Descripción de las actividades en estricta correlación a la meta y al método de cálculo</t>
  </si>
  <si>
    <t>Población beneficiaria</t>
  </si>
  <si>
    <t>Meta (real por periodo/acumulada)</t>
  </si>
  <si>
    <t>AVANCE</t>
  </si>
  <si>
    <t>Numerador</t>
  </si>
  <si>
    <t>Denominador</t>
  </si>
  <si>
    <t>Meta alcanzada</t>
  </si>
  <si>
    <t>Variación</t>
  </si>
  <si>
    <t>Observaciones de la variación</t>
  </si>
  <si>
    <t xml:space="preserve"> </t>
  </si>
  <si>
    <t>Nombre del Indicador</t>
  </si>
  <si>
    <t>Estatus</t>
  </si>
  <si>
    <t>ANUAL</t>
  </si>
  <si>
    <t>SEMESTRAL</t>
  </si>
  <si>
    <t>TRIMESTRAL</t>
  </si>
  <si>
    <t>N°</t>
  </si>
  <si>
    <t>Validados</t>
  </si>
  <si>
    <t>INDICADORES CON META CUMPLIDA</t>
  </si>
  <si>
    <t>TITULAR DEL DEPARTAMENTO</t>
  </si>
  <si>
    <t xml:space="preserve">Responsable de Evaluación: </t>
  </si>
  <si>
    <r>
      <t xml:space="preserve">Departamento: </t>
    </r>
    <r>
      <rPr>
        <sz val="11"/>
        <color theme="1"/>
        <rFont val="Calibri"/>
        <family val="2"/>
        <scheme val="minor"/>
      </rPr>
      <t>Sistema para el Desarrollo Integral de la Familia del Municipio de San Joaquín, Qro.</t>
    </r>
  </si>
  <si>
    <r>
      <t xml:space="preserve">Nombre programa: </t>
    </r>
    <r>
      <rPr>
        <sz val="11"/>
        <color theme="1"/>
        <rFont val="Calibri"/>
        <family val="2"/>
        <scheme val="minor"/>
      </rPr>
      <t>Unidad Básica de Rehabilitación</t>
    </r>
  </si>
  <si>
    <r>
      <t xml:space="preserve">Eje: </t>
    </r>
    <r>
      <rPr>
        <sz val="11"/>
        <color theme="1"/>
        <rFont val="Calibri"/>
        <family val="2"/>
        <scheme val="minor"/>
      </rPr>
      <t>Salud, Familia y Bienestar</t>
    </r>
  </si>
  <si>
    <t>LTF. Andrea Saray Martinez Arteaga</t>
  </si>
  <si>
    <t>LTF. ANDREA SARAY MARTINEZ ARTEAGA</t>
  </si>
  <si>
    <t>NA</t>
  </si>
  <si>
    <t>LTF. Andrea Saray Martínez Arteaga</t>
  </si>
  <si>
    <t>PROGRAMACIÓN DE TERAPIAS DE LENGUAJE</t>
  </si>
  <si>
    <t>PROGRAMACIÓN DE TERAPIAS FISICAS</t>
  </si>
  <si>
    <t>PORCENTAJE DE TERAPIAS FISICAS REALIZADAS</t>
  </si>
  <si>
    <t>(NUMERO DE TERAPIAS FISICAS REALIZDAS/ NUMERO DE TERAPIAS FISICAS PROGRAMAS)*100</t>
  </si>
  <si>
    <t>REGISTRO DIARIO, INFORMES MENSUALES, CRONOGRAMA OFICIAL DE ACTIVIDADES DISPONIBLE EN: CARPETAS 3 Y 4 LIBRERO DE MADERA, ANAQUEL 1, OFICINA UBR.</t>
  </si>
  <si>
    <t>LOS SERVICIOS DE SALUD REALIZAN DIAGNOSTICOS Y CANALIZACIONES OPORTUNAS</t>
  </si>
  <si>
    <t>PORCENTAJE DE TERAPIAS DE LENGUAJE REALIZADAS</t>
  </si>
  <si>
    <t>(NUMERO DE TERAPIAS DE LENGUAJE REALIZADAS/ NUMERO DE TERAPIAS DE LENGUAJE PROGRAMAS)*100</t>
  </si>
  <si>
    <t>LOS SERVICIOS DE SALUD REALIZAN DIAGNOSTICOS Y CANALIZACIONES OPORTUNAS.</t>
  </si>
  <si>
    <t>PROGRAMACION DE TRASLADOS ESPECIALIZADOS</t>
  </si>
  <si>
    <t>PORCENTAJE DE RUTAS DE TRASLADADOS REALIZADAS</t>
  </si>
  <si>
    <t>(RUTAS REALIZADAS / RUTAS PROGRAMADAS)*100</t>
  </si>
  <si>
    <t>BITACORA DE  KILOMETRAJE Y REPORTE DIARIO DE RUTA DE PACIENTES</t>
  </si>
  <si>
    <t>LOS PACIENTES REALIZAN SOLICTUD DE TRASLADO DE ACUERDO AL MANUAL DE PROCEDIMIENTOS DEL SERVICIO DE TRANSPORTE ESPECIALIZADO</t>
  </si>
  <si>
    <t>PROGRAMACION DE PLATICAS EDUCATIVAS Y PREVENTIVAS DE SALUD EN ESCUELAS DEL MUNICIPIO</t>
  </si>
  <si>
    <t>PORCENTAJE DE PLATICAS REALIZADAS</t>
  </si>
  <si>
    <t>(PLATICAS REALIZADAS / PLATICAS PROGRAMADAS)*100</t>
  </si>
  <si>
    <t>INFORME MENSUAL Y PROGRAMA DE ACTIVIDADES</t>
  </si>
  <si>
    <t xml:space="preserve">LOS ALUMNOS Y PERSONAS MUESTRAN INTERES POR ASISTIR A LAS PLATICAS </t>
  </si>
  <si>
    <t>CONTRIBUIR A MEJORAR LA CALIDAD Y CONDICIONES DE VIDA DE LAS PERSONAS CON DISCAPACIDAD DEL MUNICIPIO DE SAN JOAQUIN MEDIANTE SERVICIOS DE REHABILITACIÓN</t>
  </si>
  <si>
    <t xml:space="preserve">TASA DE VARIACION DE POBLACION CON DISCAPACIDAD ATENDIDA </t>
  </si>
  <si>
    <t>((POBLACION CON DISCAPACIDAD  ATENDIDA EN EL AÑO 2025 /POBLACION CON DISCAPACIDAD  ATENDIDA EN EL AÑO 2024)-1)*100</t>
  </si>
  <si>
    <t>INFORMES MENSUALES Y ANUALES</t>
  </si>
  <si>
    <t>LOS PACIENTES MUESTRAN INTERES POR ASISTIR A SUS TERAPIAS</t>
  </si>
  <si>
    <t>EN EL MUNICPIO DE SAN JOAQUIN LAS PERSONAS VULNERABLES POR CONDICIONES DE DISCAPACIDAD AXEDEN A SERVICIOS DE REHABILITACION</t>
  </si>
  <si>
    <t>PORCENTAJE DE POBLACION CON DISCAPACIDAD ATENDIDA</t>
  </si>
  <si>
    <t>(PERSONAS CON DISCAPACIDAD ATENDIDAS / TOTAL DE POBLACION CON DISCAPACIDAD)*100</t>
  </si>
  <si>
    <t>REGISTRO DIARIO Y CENSO POBLACION Y VIVIENDA http://sedea.queretaro.gob.mx</t>
  </si>
  <si>
    <t xml:space="preserve">SE PRESENTAN CONDICIONES CLIMATICAS PROPICIAS PARA QUE LOS PACIENTES ASISTAN A SUS TERAPIAS </t>
  </si>
  <si>
    <t xml:space="preserve">PACIENTES ATENDIDOS CON SERVICIOS DE REHABILITACION </t>
  </si>
  <si>
    <t xml:space="preserve">DEL TOTAL DE PACIENTES PROGRAMADOS ESTE INDICADOR MUESTRA EL PORCENTAJE DE PACIENTES ATENDIDOS </t>
  </si>
  <si>
    <t>(PACIENTES ATENDIDOS / PACIENTES PROGRAMADOS)*100</t>
  </si>
  <si>
    <t>REGISTRO DIARIO, INFORMES MENSUALES, CRONOGRAMA OFICIAL DE ACTIVIDADES.</t>
  </si>
  <si>
    <t xml:space="preserve">LOS PACIENTES MUESTRAN INTERES POR ASISTIR A SUS TERAPIAS </t>
  </si>
  <si>
    <t>PACIENTES TRASLADADOS EN EL SERVICIO  ESPECIALIZADO</t>
  </si>
  <si>
    <t>DEL TOTAL DE PACIENTES PROGRAMADOS ESTE INDICADOR MUESTRA EL PORCENTAJE DE PACIENTES TRASLADADOS</t>
  </si>
  <si>
    <t>(PACIENTES TRASLADADOS / PACIENTES PROGRAMADOS)*100</t>
  </si>
  <si>
    <t>Evaluación al Cuarto Trimestre 2025</t>
  </si>
  <si>
    <t>Trimestre reportado: Cuarto Trimestre</t>
  </si>
  <si>
    <t>De las 3 platicas programadas, 1 por mes se realizaron 0</t>
  </si>
  <si>
    <t xml:space="preserve">De las 36 rutas programadas, 12 por mes se realizaron 23 rutas. </t>
  </si>
  <si>
    <t>86 personas beneficiarias del transporte especializado</t>
  </si>
  <si>
    <t>De las 190 sesiones programadas de Terapia de lenguaje se realizaron 257</t>
  </si>
  <si>
    <t>257 personas con problemas de lenguaje</t>
  </si>
  <si>
    <t>De las 1100 sesiones de terapia fisica programadas se realizaron 1015</t>
  </si>
  <si>
    <t>518 personas con alguna discapacida transitoria o permanente ya sea neurológica o por alguna lesión</t>
  </si>
  <si>
    <t xml:space="preserve">De las 72 rutas programadas, 12 por mes se realizaron 47 rutas. </t>
  </si>
  <si>
    <t>146 personas beneficiarias del transporte especializado</t>
  </si>
  <si>
    <t>De las 2350 sesiones de terapia fisica programadas se realizaron 1954</t>
  </si>
  <si>
    <t>958 personas con alguna discapacida transitoria o permanente ya sea neurológica o por alguna lesión</t>
  </si>
  <si>
    <t>De las 219 personas registradas con alguna discapacidad se atendieron 157</t>
  </si>
  <si>
    <t>157 personas con alguna discapacidad fisica o de lenguaje</t>
  </si>
  <si>
    <t>Fecha: 12 de Enero 2026</t>
  </si>
  <si>
    <t>Debido al periodo vacacional disminuyeron el numero de rutas realizadas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</si>
</sst>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indexed="64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7" fillId="0" borderId="0"/>
  </cellStyleXfs>
  <cellXfs count="71">
    <xf numFmtId="0" fontId="0" fillId="0" borderId="0" xfId="0"/>
    <xf numFmtId="0" fontId="3" fillId="0" borderId="2" xfId="0" applyFont="1" applyBorder="1" applyAlignment="1">
      <alignment vertical="top"/>
    </xf>
    <xf numFmtId="0" fontId="4" fillId="0" borderId="0" xfId="0" applyFont="1" applyAlignment="1">
      <alignment wrapText="1"/>
    </xf>
    <xf numFmtId="0" fontId="8" fillId="2" borderId="3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3" xfId="0" applyBorder="1" applyAlignment="1">
      <alignment vertical="top"/>
    </xf>
    <xf numFmtId="0" fontId="3" fillId="0" borderId="4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0" fontId="0" fillId="0" borderId="3" xfId="0" applyBorder="1"/>
    <xf numFmtId="0" fontId="0" fillId="0" borderId="12" xfId="0" applyBorder="1"/>
    <xf numFmtId="0" fontId="0" fillId="0" borderId="1" xfId="0" applyBorder="1"/>
    <xf numFmtId="0" fontId="0" fillId="0" borderId="13" xfId="0" applyBorder="1"/>
    <xf numFmtId="0" fontId="3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2" xfId="0" applyBorder="1"/>
    <xf numFmtId="0" fontId="0" fillId="0" borderId="2" xfId="0" applyBorder="1" applyAlignment="1">
      <alignment vertical="top"/>
    </xf>
    <xf numFmtId="0" fontId="0" fillId="0" borderId="11" xfId="0" applyBorder="1"/>
    <xf numFmtId="0" fontId="2" fillId="0" borderId="0" xfId="0" applyFont="1"/>
    <xf numFmtId="0" fontId="0" fillId="0" borderId="0" xfId="0" applyAlignment="1">
      <alignment wrapText="1"/>
    </xf>
    <xf numFmtId="0" fontId="13" fillId="0" borderId="14" xfId="0" applyFont="1" applyBorder="1" applyAlignment="1">
      <alignment horizontal="center"/>
    </xf>
    <xf numFmtId="0" fontId="10" fillId="0" borderId="3" xfId="0" applyFont="1" applyBorder="1"/>
    <xf numFmtId="0" fontId="3" fillId="2" borderId="3" xfId="0" applyFont="1" applyFill="1" applyBorder="1" applyAlignment="1">
      <alignment horizontal="center" vertical="center"/>
    </xf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/>
    </xf>
    <xf numFmtId="0" fontId="0" fillId="0" borderId="15" xfId="0" applyBorder="1"/>
    <xf numFmtId="0" fontId="3" fillId="2" borderId="3" xfId="0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0" fontId="3" fillId="5" borderId="4" xfId="0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0" fontId="11" fillId="5" borderId="0" xfId="0" applyFont="1" applyFill="1" applyAlignment="1">
      <alignment horizontal="center"/>
    </xf>
    <xf numFmtId="10" fontId="0" fillId="0" borderId="6" xfId="1" applyNumberFormat="1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0" fontId="0" fillId="0" borderId="3" xfId="1" applyNumberFormat="1" applyFont="1" applyBorder="1" applyAlignment="1">
      <alignment horizontal="center" vertical="center"/>
    </xf>
    <xf numFmtId="10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3" xfId="0" applyFont="1" applyBorder="1" applyAlignment="1">
      <alignment vertical="center" wrapText="1"/>
    </xf>
    <xf numFmtId="0" fontId="14" fillId="0" borderId="15" xfId="0" applyFont="1" applyBorder="1" applyAlignment="1">
      <alignment horizontal="center" vertical="center" wrapText="1"/>
    </xf>
    <xf numFmtId="0" fontId="14" fillId="0" borderId="15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0" fillId="0" borderId="6" xfId="0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top" wrapText="1"/>
    </xf>
    <xf numFmtId="0" fontId="11" fillId="5" borderId="0" xfId="0" applyFont="1" applyFill="1" applyAlignment="1">
      <alignment horizontal="center"/>
    </xf>
    <xf numFmtId="0" fontId="9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2" fillId="4" borderId="3" xfId="0" applyFont="1" applyFill="1" applyBorder="1" applyAlignment="1">
      <alignment horizontal="center" vertical="top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13" fillId="0" borderId="16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13" fillId="0" borderId="14" xfId="0" applyFont="1" applyBorder="1" applyAlignment="1">
      <alignment horizontal="right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0" borderId="15" xfId="0" applyFont="1" applyBorder="1" applyAlignment="1">
      <alignment horizontal="left" vertical="top" wrapText="1"/>
    </xf>
    <xf numFmtId="0" fontId="2" fillId="3" borderId="0" xfId="0" applyFon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</cellXfs>
  <cellStyles count="4">
    <cellStyle name="Normal" xfId="0" builtinId="0"/>
    <cellStyle name="Normal 3" xfId="2" xr:uid="{00000000-0005-0000-0000-000001000000}"/>
    <cellStyle name="Normal 3 2" xfId="3" xr:uid="{00000000-0005-0000-0000-000002000000}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lang="es-ES" sz="1400"/>
            </a:pPr>
            <a:r>
              <a:rPr lang="es-MX" sz="1400" b="1" i="0" baseline="0"/>
              <a:t>Comparación meta/avance</a:t>
            </a:r>
            <a:endParaRPr lang="es-MX" sz="1400"/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'FAI DIF'!$K$9</c:f>
              <c:strCache>
                <c:ptCount val="1"/>
                <c:pt idx="0">
                  <c:v>Meta (real por periodo/acumulada)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'RESULTADOS DIF'!$A$25:$A$32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'FAI DIF'!$K$12:$K$17</c:f>
              <c:numCache>
                <c:formatCode>0.00%</c:formatCode>
                <c:ptCount val="6"/>
                <c:pt idx="0">
                  <c:v>0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2F-4A0C-8582-E79E75404019}"/>
            </c:ext>
          </c:extLst>
        </c:ser>
        <c:ser>
          <c:idx val="1"/>
          <c:order val="1"/>
          <c:tx>
            <c:strRef>
              <c:f>'FAI DIF'!$N$9</c:f>
              <c:strCache>
                <c:ptCount val="1"/>
                <c:pt idx="0">
                  <c:v>Meta alcanzada</c:v>
                </c:pt>
              </c:strCache>
            </c:strRef>
          </c:tx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lang="es-ES"/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'RESULTADOS DIF'!$A$25:$A$32</c:f>
              <c:numCache>
                <c:formatCode>General</c:formatCode>
                <c:ptCount val="8"/>
                <c:pt idx="0">
                  <c:v>1</c:v>
                </c:pt>
                <c:pt idx="1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</c:numCache>
            </c:numRef>
          </c:cat>
          <c:val>
            <c:numRef>
              <c:f>'FAI DIF'!$N$12:$N$17</c:f>
              <c:numCache>
                <c:formatCode>0.00%</c:formatCode>
                <c:ptCount val="6"/>
                <c:pt idx="0">
                  <c:v>0</c:v>
                </c:pt>
                <c:pt idx="1">
                  <c:v>0.71689497716894979</c:v>
                </c:pt>
                <c:pt idx="2">
                  <c:v>0.83148936170212762</c:v>
                </c:pt>
                <c:pt idx="3">
                  <c:v>0.65277777777777779</c:v>
                </c:pt>
                <c:pt idx="4">
                  <c:v>0.92272727272727273</c:v>
                </c:pt>
                <c:pt idx="5">
                  <c:v>1.3526315789473684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2F-4A0C-8582-E79E75404019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axId val="140372224"/>
        <c:axId val="140714368"/>
      </c:barChart>
      <c:catAx>
        <c:axId val="1403722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lang="es-ES" sz="1000"/>
                </a:pPr>
                <a:r>
                  <a:rPr lang="es-MX" sz="1000" b="1" i="0" baseline="0"/>
                  <a:t>Número de Indicador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140714368"/>
        <c:crosses val="autoZero"/>
        <c:auto val="1"/>
        <c:lblAlgn val="ctr"/>
        <c:lblOffset val="100"/>
        <c:noMultiLvlLbl val="0"/>
      </c:catAx>
      <c:valAx>
        <c:axId val="140714368"/>
        <c:scaling>
          <c:orientation val="minMax"/>
        </c:scaling>
        <c:delete val="0"/>
        <c:axPos val="l"/>
        <c:numFmt formatCode="0.00%" sourceLinked="1"/>
        <c:majorTickMark val="none"/>
        <c:minorTickMark val="none"/>
        <c:tickLblPos val="nextTo"/>
        <c:txPr>
          <a:bodyPr/>
          <a:lstStyle/>
          <a:p>
            <a:pPr>
              <a:defRPr lang="es-ES"/>
            </a:pPr>
            <a:endParaRPr lang="es-MX"/>
          </a:p>
        </c:txPr>
        <c:crossAx val="140372224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lang="es-ES"/>
          </a:pPr>
          <a:endParaRPr lang="es-MX"/>
        </a:p>
      </c:txPr>
    </c:legend>
    <c:plotVisOnly val="1"/>
    <c:dispBlanksAs val="zero"/>
    <c:showDLblsOverMax val="0"/>
  </c:chart>
  <c:printSettings>
    <c:headerFooter/>
    <c:pageMargins b="0.74803149606299491" l="0.70866141732283783" r="0.70866141732283783" t="0.74803149606299491" header="0.3149606299212625" footer="0.3149606299212625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316230</xdr:colOff>
      <xdr:row>0</xdr:row>
      <xdr:rowOff>51435</xdr:rowOff>
    </xdr:from>
    <xdr:to>
      <xdr:col>15</xdr:col>
      <xdr:colOff>1181100</xdr:colOff>
      <xdr:row>1</xdr:row>
      <xdr:rowOff>241935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137380" y="51435"/>
          <a:ext cx="864870" cy="371475"/>
        </a:xfrm>
        <a:prstGeom prst="rect">
          <a:avLst/>
        </a:prstGeom>
      </xdr:spPr>
    </xdr:pic>
    <xdr:clientData/>
  </xdr:twoCellAnchor>
  <xdr:twoCellAnchor editAs="oneCell">
    <xdr:from>
      <xdr:col>1</xdr:col>
      <xdr:colOff>47625</xdr:colOff>
      <xdr:row>0</xdr:row>
      <xdr:rowOff>19050</xdr:rowOff>
    </xdr:from>
    <xdr:to>
      <xdr:col>1</xdr:col>
      <xdr:colOff>914400</xdr:colOff>
      <xdr:row>1</xdr:row>
      <xdr:rowOff>228600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" y="19050"/>
          <a:ext cx="838200" cy="400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7</xdr:row>
      <xdr:rowOff>152401</xdr:rowOff>
    </xdr:from>
    <xdr:to>
      <xdr:col>9</xdr:col>
      <xdr:colOff>733425</xdr:colOff>
      <xdr:row>21</xdr:row>
      <xdr:rowOff>114301</xdr:rowOff>
    </xdr:to>
    <xdr:graphicFrame macro="">
      <xdr:nvGraphicFramePr>
        <xdr:cNvPr id="3" name="2 Gráfico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76200</xdr:colOff>
      <xdr:row>0</xdr:row>
      <xdr:rowOff>28575</xdr:rowOff>
    </xdr:from>
    <xdr:to>
      <xdr:col>1</xdr:col>
      <xdr:colOff>371475</xdr:colOff>
      <xdr:row>2</xdr:row>
      <xdr:rowOff>152400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28575"/>
          <a:ext cx="990600" cy="504825"/>
        </a:xfrm>
        <a:prstGeom prst="rect">
          <a:avLst/>
        </a:prstGeom>
      </xdr:spPr>
    </xdr:pic>
    <xdr:clientData/>
  </xdr:twoCellAnchor>
  <xdr:twoCellAnchor editAs="oneCell">
    <xdr:from>
      <xdr:col>8</xdr:col>
      <xdr:colOff>523874</xdr:colOff>
      <xdr:row>0</xdr:row>
      <xdr:rowOff>34291</xdr:rowOff>
    </xdr:from>
    <xdr:to>
      <xdr:col>10</xdr:col>
      <xdr:colOff>9524</xdr:colOff>
      <xdr:row>2</xdr:row>
      <xdr:rowOff>148591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7754" y="34291"/>
          <a:ext cx="1070610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</sheetPr>
  <dimension ref="B2:Q26"/>
  <sheetViews>
    <sheetView showGridLines="0" tabSelected="1" topLeftCell="E16" zoomScale="80" zoomScaleNormal="80" workbookViewId="0">
      <selection activeCell="P18" sqref="P18"/>
    </sheetView>
  </sheetViews>
  <sheetFormatPr baseColWidth="10" defaultRowHeight="15" x14ac:dyDescent="0.25"/>
  <cols>
    <col min="1" max="1" width="5.5703125" customWidth="1"/>
    <col min="2" max="2" width="15.28515625" customWidth="1"/>
    <col min="3" max="3" width="27.140625" customWidth="1"/>
    <col min="4" max="4" width="19.140625" customWidth="1"/>
    <col min="5" max="5" width="25.7109375" customWidth="1"/>
    <col min="6" max="6" width="12" customWidth="1"/>
    <col min="7" max="7" width="44.85546875" customWidth="1"/>
    <col min="8" max="8" width="29" customWidth="1"/>
    <col min="9" max="9" width="19.7109375" customWidth="1"/>
    <col min="10" max="10" width="11.42578125" customWidth="1"/>
    <col min="11" max="11" width="11.7109375" customWidth="1"/>
    <col min="12" max="12" width="8.7109375" customWidth="1"/>
    <col min="13" max="13" width="8.140625" customWidth="1"/>
    <col min="14" max="14" width="9.42578125" customWidth="1"/>
    <col min="15" max="15" width="13.42578125" customWidth="1"/>
    <col min="16" max="16" width="18" customWidth="1"/>
  </cols>
  <sheetData>
    <row r="2" spans="2:17" ht="23.25" customHeight="1" x14ac:dyDescent="0.25"/>
    <row r="3" spans="2:17" x14ac:dyDescent="0.25">
      <c r="B3" s="19"/>
      <c r="C3" s="53" t="s">
        <v>77</v>
      </c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</row>
    <row r="4" spans="2:17" ht="15.75" customHeight="1" x14ac:dyDescent="0.25">
      <c r="B4" s="13"/>
      <c r="C4" s="7" t="s">
        <v>33</v>
      </c>
      <c r="D4" s="1"/>
      <c r="E4" s="1"/>
      <c r="F4" s="14"/>
      <c r="G4" s="15"/>
      <c r="H4" s="7" t="s">
        <v>78</v>
      </c>
      <c r="I4" s="1"/>
      <c r="J4" s="1"/>
      <c r="K4" s="16"/>
      <c r="L4" s="14"/>
      <c r="M4" s="14"/>
      <c r="N4" s="14"/>
      <c r="O4" s="14"/>
      <c r="P4" s="15"/>
    </row>
    <row r="5" spans="2:17" ht="15.75" customHeight="1" x14ac:dyDescent="0.25">
      <c r="C5" s="7" t="s">
        <v>35</v>
      </c>
      <c r="D5" s="5"/>
      <c r="E5" s="17"/>
      <c r="G5" s="18"/>
      <c r="H5" s="31" t="s">
        <v>32</v>
      </c>
      <c r="I5" s="17" t="s">
        <v>36</v>
      </c>
      <c r="J5" s="17"/>
      <c r="K5" s="16"/>
      <c r="P5" s="18"/>
    </row>
    <row r="6" spans="2:17" ht="15.75" customHeight="1" x14ac:dyDescent="0.25">
      <c r="C6" s="7" t="s">
        <v>34</v>
      </c>
      <c r="D6" s="17"/>
      <c r="E6" s="5"/>
      <c r="G6" s="18"/>
      <c r="H6" s="32" t="s">
        <v>92</v>
      </c>
      <c r="I6" s="17"/>
      <c r="J6" s="17"/>
      <c r="K6" s="16"/>
      <c r="P6" s="18"/>
    </row>
    <row r="7" spans="2:17" ht="9.75" customHeight="1" x14ac:dyDescent="0.25">
      <c r="C7" s="4"/>
      <c r="D7" s="5"/>
      <c r="E7" s="5"/>
      <c r="F7" s="5"/>
      <c r="G7" s="6"/>
      <c r="H7" s="10"/>
      <c r="I7" s="11"/>
      <c r="J7" s="11"/>
      <c r="K7" s="11"/>
      <c r="L7" s="11"/>
      <c r="M7" s="11"/>
      <c r="N7" s="11"/>
      <c r="O7" s="11"/>
      <c r="P7" s="12"/>
    </row>
    <row r="8" spans="2:17" ht="17.25" customHeight="1" x14ac:dyDescent="0.25">
      <c r="B8" s="2"/>
      <c r="C8" s="57" t="s">
        <v>0</v>
      </c>
      <c r="D8" s="59" t="s">
        <v>1</v>
      </c>
      <c r="E8" s="59"/>
      <c r="F8" s="60"/>
      <c r="G8" s="57" t="s">
        <v>2</v>
      </c>
      <c r="H8" s="49" t="s">
        <v>3</v>
      </c>
      <c r="I8" s="55" t="s">
        <v>16</v>
      </c>
      <c r="J8" s="56"/>
      <c r="K8" s="56"/>
      <c r="L8" s="56"/>
      <c r="M8" s="56"/>
      <c r="N8" s="56"/>
      <c r="O8" s="56"/>
      <c r="P8" s="56"/>
    </row>
    <row r="9" spans="2:17" ht="17.25" customHeight="1" x14ac:dyDescent="0.25">
      <c r="B9" s="2"/>
      <c r="C9" s="57"/>
      <c r="D9" s="47" t="s">
        <v>4</v>
      </c>
      <c r="E9" s="47" t="s">
        <v>5</v>
      </c>
      <c r="F9" s="47" t="s">
        <v>6</v>
      </c>
      <c r="G9" s="57"/>
      <c r="H9" s="58"/>
      <c r="I9" s="54" t="s">
        <v>13</v>
      </c>
      <c r="J9" s="54" t="s">
        <v>14</v>
      </c>
      <c r="K9" s="54" t="s">
        <v>15</v>
      </c>
      <c r="L9" s="54" t="s">
        <v>17</v>
      </c>
      <c r="M9" s="54" t="s">
        <v>18</v>
      </c>
      <c r="N9" s="54" t="s">
        <v>19</v>
      </c>
      <c r="O9" s="54" t="s">
        <v>20</v>
      </c>
      <c r="P9" s="54" t="s">
        <v>21</v>
      </c>
      <c r="Q9" s="20"/>
    </row>
    <row r="10" spans="2:17" ht="24" customHeight="1" x14ac:dyDescent="0.25">
      <c r="B10" s="2"/>
      <c r="C10" s="57"/>
      <c r="D10" s="48"/>
      <c r="E10" s="48"/>
      <c r="F10" s="48"/>
      <c r="G10" s="57"/>
      <c r="H10" s="58"/>
      <c r="I10" s="54"/>
      <c r="J10" s="54"/>
      <c r="K10" s="54"/>
      <c r="L10" s="54"/>
      <c r="M10" s="54"/>
      <c r="N10" s="54"/>
      <c r="O10" s="54"/>
      <c r="P10" s="54"/>
      <c r="Q10" s="20"/>
    </row>
    <row r="11" spans="2:17" ht="21" customHeight="1" x14ac:dyDescent="0.25">
      <c r="B11" s="2"/>
      <c r="C11" s="57"/>
      <c r="D11" s="49"/>
      <c r="E11" s="49"/>
      <c r="F11" s="49"/>
      <c r="G11" s="57"/>
      <c r="H11" s="58"/>
      <c r="I11" s="54"/>
      <c r="J11" s="54"/>
      <c r="K11" s="54"/>
      <c r="L11" s="54"/>
      <c r="M11" s="54"/>
      <c r="N11" s="54"/>
      <c r="O11" s="54"/>
      <c r="P11" s="54"/>
      <c r="Q11" s="20"/>
    </row>
    <row r="12" spans="2:17" ht="84.75" customHeight="1" x14ac:dyDescent="0.25">
      <c r="B12" s="3" t="s">
        <v>7</v>
      </c>
      <c r="C12" s="41" t="s">
        <v>59</v>
      </c>
      <c r="D12" s="41" t="s">
        <v>60</v>
      </c>
      <c r="E12" s="41" t="s">
        <v>61</v>
      </c>
      <c r="F12" s="41" t="s">
        <v>25</v>
      </c>
      <c r="G12" s="41" t="s">
        <v>62</v>
      </c>
      <c r="H12" s="41" t="s">
        <v>63</v>
      </c>
      <c r="I12" s="40"/>
      <c r="J12" s="46" t="s">
        <v>91</v>
      </c>
      <c r="K12" s="34">
        <v>0</v>
      </c>
      <c r="L12" s="35">
        <v>0</v>
      </c>
      <c r="M12" s="35">
        <v>0</v>
      </c>
      <c r="N12" s="36" t="e">
        <f t="shared" ref="N12:N15" si="0">L12/M12</f>
        <v>#DIV/0!</v>
      </c>
      <c r="O12" s="37" t="e">
        <f t="shared" ref="O12:O15" si="1">N12-K12</f>
        <v>#DIV/0!</v>
      </c>
      <c r="P12" s="40"/>
    </row>
    <row r="13" spans="2:17" ht="87.6" customHeight="1" x14ac:dyDescent="0.25">
      <c r="B13" s="3" t="s">
        <v>8</v>
      </c>
      <c r="C13" s="41" t="s">
        <v>64</v>
      </c>
      <c r="D13" s="41" t="s">
        <v>65</v>
      </c>
      <c r="E13" s="41" t="s">
        <v>66</v>
      </c>
      <c r="F13" s="41" t="s">
        <v>25</v>
      </c>
      <c r="G13" s="41" t="s">
        <v>67</v>
      </c>
      <c r="H13" s="41" t="s">
        <v>68</v>
      </c>
      <c r="I13" s="39" t="s">
        <v>90</v>
      </c>
      <c r="J13" s="39" t="s">
        <v>91</v>
      </c>
      <c r="K13" s="36">
        <v>0.8</v>
      </c>
      <c r="L13" s="38">
        <v>157</v>
      </c>
      <c r="M13" s="38">
        <v>219</v>
      </c>
      <c r="N13" s="36">
        <f t="shared" si="0"/>
        <v>0.71689497716894979</v>
      </c>
      <c r="O13" s="37">
        <f t="shared" si="1"/>
        <v>-8.3105022831050257E-2</v>
      </c>
      <c r="P13" s="38"/>
    </row>
    <row r="14" spans="2:17" ht="87.6" customHeight="1" x14ac:dyDescent="0.25">
      <c r="B14" s="47" t="s">
        <v>9</v>
      </c>
      <c r="C14" s="41" t="s">
        <v>69</v>
      </c>
      <c r="D14" s="41" t="s">
        <v>70</v>
      </c>
      <c r="E14" s="41" t="s">
        <v>71</v>
      </c>
      <c r="F14" s="42" t="s">
        <v>26</v>
      </c>
      <c r="G14" s="41" t="s">
        <v>72</v>
      </c>
      <c r="H14" s="41" t="s">
        <v>73</v>
      </c>
      <c r="I14" s="39" t="s">
        <v>88</v>
      </c>
      <c r="J14" s="39" t="s">
        <v>89</v>
      </c>
      <c r="K14" s="36">
        <v>0.8</v>
      </c>
      <c r="L14" s="38">
        <v>1954</v>
      </c>
      <c r="M14" s="38">
        <v>2350</v>
      </c>
      <c r="N14" s="36">
        <f t="shared" si="0"/>
        <v>0.83148936170212762</v>
      </c>
      <c r="O14" s="37">
        <f t="shared" si="1"/>
        <v>3.1489361702127572E-2</v>
      </c>
      <c r="P14" s="38"/>
    </row>
    <row r="15" spans="2:17" ht="85.15" customHeight="1" x14ac:dyDescent="0.25">
      <c r="B15" s="49"/>
      <c r="C15" s="42" t="s">
        <v>74</v>
      </c>
      <c r="D15" s="42" t="s">
        <v>75</v>
      </c>
      <c r="E15" s="42" t="s">
        <v>76</v>
      </c>
      <c r="F15" s="42" t="s">
        <v>26</v>
      </c>
      <c r="G15" s="42" t="s">
        <v>52</v>
      </c>
      <c r="H15" s="42" t="s">
        <v>73</v>
      </c>
      <c r="I15" s="39" t="s">
        <v>86</v>
      </c>
      <c r="J15" s="39" t="s">
        <v>87</v>
      </c>
      <c r="K15" s="36">
        <v>0.8</v>
      </c>
      <c r="L15" s="38">
        <v>47</v>
      </c>
      <c r="M15" s="38">
        <v>72</v>
      </c>
      <c r="N15" s="36">
        <f t="shared" si="0"/>
        <v>0.65277777777777779</v>
      </c>
      <c r="O15" s="37">
        <f t="shared" si="1"/>
        <v>-0.14722222222222225</v>
      </c>
      <c r="P15" s="38"/>
    </row>
    <row r="16" spans="2:17" ht="85.15" customHeight="1" x14ac:dyDescent="0.25">
      <c r="B16" s="47" t="s">
        <v>10</v>
      </c>
      <c r="C16" s="43" t="s">
        <v>41</v>
      </c>
      <c r="D16" s="41" t="s">
        <v>42</v>
      </c>
      <c r="E16" s="41" t="s">
        <v>43</v>
      </c>
      <c r="F16" s="41" t="s">
        <v>27</v>
      </c>
      <c r="G16" s="41" t="s">
        <v>44</v>
      </c>
      <c r="H16" s="41" t="s">
        <v>45</v>
      </c>
      <c r="I16" s="39" t="s">
        <v>84</v>
      </c>
      <c r="J16" s="39" t="s">
        <v>85</v>
      </c>
      <c r="K16" s="36">
        <v>0.8</v>
      </c>
      <c r="L16" s="38">
        <v>1015</v>
      </c>
      <c r="M16" s="38">
        <v>1100</v>
      </c>
      <c r="N16" s="36">
        <f t="shared" ref="N16:N19" si="2">L16/M16</f>
        <v>0.92272727272727273</v>
      </c>
      <c r="O16" s="37">
        <f t="shared" ref="O16:O19" si="3">N16-K16</f>
        <v>0.12272727272727268</v>
      </c>
      <c r="P16" s="39"/>
    </row>
    <row r="17" spans="2:16" ht="84.6" customHeight="1" x14ac:dyDescent="0.25">
      <c r="B17" s="48"/>
      <c r="C17" s="44" t="s">
        <v>40</v>
      </c>
      <c r="D17" s="42" t="s">
        <v>46</v>
      </c>
      <c r="E17" s="42" t="s">
        <v>47</v>
      </c>
      <c r="F17" s="42" t="s">
        <v>27</v>
      </c>
      <c r="G17" s="42" t="s">
        <v>44</v>
      </c>
      <c r="H17" s="42" t="s">
        <v>48</v>
      </c>
      <c r="I17" s="39" t="s">
        <v>82</v>
      </c>
      <c r="J17" s="39" t="s">
        <v>83</v>
      </c>
      <c r="K17" s="36">
        <v>0.8</v>
      </c>
      <c r="L17" s="38">
        <v>257</v>
      </c>
      <c r="M17" s="38">
        <v>190</v>
      </c>
      <c r="N17" s="36">
        <f t="shared" si="2"/>
        <v>1.3526315789473684</v>
      </c>
      <c r="O17" s="37">
        <f t="shared" si="3"/>
        <v>0.55263157894736836</v>
      </c>
      <c r="P17" s="39"/>
    </row>
    <row r="18" spans="2:16" ht="84.6" customHeight="1" x14ac:dyDescent="0.25">
      <c r="B18" s="48"/>
      <c r="C18" s="44" t="s">
        <v>49</v>
      </c>
      <c r="D18" s="42" t="s">
        <v>50</v>
      </c>
      <c r="E18" s="42" t="s">
        <v>51</v>
      </c>
      <c r="F18" s="42" t="s">
        <v>27</v>
      </c>
      <c r="G18" s="42" t="s">
        <v>52</v>
      </c>
      <c r="H18" s="42" t="s">
        <v>53</v>
      </c>
      <c r="I18" s="39" t="s">
        <v>80</v>
      </c>
      <c r="J18" s="39" t="s">
        <v>81</v>
      </c>
      <c r="K18" s="36">
        <v>0.8</v>
      </c>
      <c r="L18" s="38">
        <v>23</v>
      </c>
      <c r="M18" s="38">
        <v>36</v>
      </c>
      <c r="N18" s="36">
        <f t="shared" si="2"/>
        <v>0.63888888888888884</v>
      </c>
      <c r="O18" s="37">
        <f t="shared" si="3"/>
        <v>-0.1611111111111112</v>
      </c>
      <c r="P18" s="39" t="s">
        <v>93</v>
      </c>
    </row>
    <row r="19" spans="2:16" ht="84" customHeight="1" x14ac:dyDescent="0.25">
      <c r="B19" s="49"/>
      <c r="C19" s="44" t="s">
        <v>54</v>
      </c>
      <c r="D19" s="42" t="s">
        <v>55</v>
      </c>
      <c r="E19" s="42" t="s">
        <v>56</v>
      </c>
      <c r="F19" s="42" t="s">
        <v>27</v>
      </c>
      <c r="G19" s="42" t="s">
        <v>57</v>
      </c>
      <c r="H19" s="42" t="s">
        <v>58</v>
      </c>
      <c r="I19" s="39" t="s">
        <v>79</v>
      </c>
      <c r="J19" s="39"/>
      <c r="K19" s="36">
        <v>0</v>
      </c>
      <c r="L19" s="38">
        <v>0</v>
      </c>
      <c r="M19" s="38">
        <v>0</v>
      </c>
      <c r="N19" s="36" t="e">
        <f t="shared" si="2"/>
        <v>#DIV/0!</v>
      </c>
      <c r="O19" s="37" t="e">
        <f t="shared" si="3"/>
        <v>#DIV/0!</v>
      </c>
      <c r="P19" s="39"/>
    </row>
    <row r="20" spans="2:16" ht="14.25" customHeight="1" x14ac:dyDescent="0.25">
      <c r="B20" s="45"/>
    </row>
    <row r="21" spans="2:16" ht="14.25" customHeight="1" x14ac:dyDescent="0.25">
      <c r="B21" s="45"/>
    </row>
    <row r="22" spans="2:16" x14ac:dyDescent="0.25">
      <c r="B22" s="45"/>
    </row>
    <row r="23" spans="2:16" x14ac:dyDescent="0.25">
      <c r="B23" s="45"/>
    </row>
    <row r="24" spans="2:16" x14ac:dyDescent="0.25">
      <c r="B24" s="45"/>
      <c r="D24" s="33" t="s">
        <v>37</v>
      </c>
      <c r="J24" s="51"/>
      <c r="K24" s="51"/>
      <c r="L24" s="51"/>
      <c r="M24" s="51"/>
      <c r="N24" s="51"/>
    </row>
    <row r="25" spans="2:16" ht="15" customHeight="1" x14ac:dyDescent="0.25">
      <c r="B25" s="45"/>
      <c r="D25" s="8" t="s">
        <v>11</v>
      </c>
      <c r="J25" s="50" t="s">
        <v>31</v>
      </c>
      <c r="K25" s="50"/>
      <c r="L25" s="50"/>
      <c r="M25" s="50"/>
      <c r="N25" s="50"/>
    </row>
    <row r="26" spans="2:16" x14ac:dyDescent="0.25">
      <c r="J26" s="52" t="s">
        <v>12</v>
      </c>
      <c r="K26" s="52"/>
      <c r="L26" s="52" t="s">
        <v>12</v>
      </c>
      <c r="M26" s="52"/>
      <c r="N26" s="52"/>
    </row>
  </sheetData>
  <mergeCells count="22">
    <mergeCell ref="B14:B15"/>
    <mergeCell ref="C8:C11"/>
    <mergeCell ref="D8:F8"/>
    <mergeCell ref="D9:D11"/>
    <mergeCell ref="E9:E11"/>
    <mergeCell ref="F9:F11"/>
    <mergeCell ref="B16:B19"/>
    <mergeCell ref="J25:N25"/>
    <mergeCell ref="J24:N24"/>
    <mergeCell ref="J26:N26"/>
    <mergeCell ref="C3:P3"/>
    <mergeCell ref="L9:L11"/>
    <mergeCell ref="M9:M11"/>
    <mergeCell ref="N9:N11"/>
    <mergeCell ref="O9:O11"/>
    <mergeCell ref="P9:P11"/>
    <mergeCell ref="I8:P8"/>
    <mergeCell ref="I9:I11"/>
    <mergeCell ref="J9:J11"/>
    <mergeCell ref="K9:K11"/>
    <mergeCell ref="G8:G11"/>
    <mergeCell ref="H8:H11"/>
  </mergeCells>
  <pageMargins left="0.47244094488188981" right="0.35433070866141736" top="0.56000000000000005" bottom="0.39370078740157483" header="0.42" footer="0.31496062992125984"/>
  <pageSetup scale="50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4:P33"/>
  <sheetViews>
    <sheetView showGridLines="0" topLeftCell="A7" workbookViewId="0">
      <selection activeCell="E35" sqref="E35"/>
    </sheetView>
  </sheetViews>
  <sheetFormatPr baseColWidth="10" defaultRowHeight="15" x14ac:dyDescent="0.25"/>
  <cols>
    <col min="1" max="1" width="10.42578125" customWidth="1"/>
    <col min="2" max="2" width="12.7109375" customWidth="1"/>
    <col min="4" max="4" width="6.28515625" customWidth="1"/>
    <col min="5" max="5" width="35.28515625" customWidth="1"/>
    <col min="6" max="6" width="19.85546875" customWidth="1"/>
  </cols>
  <sheetData>
    <row r="4" spans="1:16" x14ac:dyDescent="0.25">
      <c r="A4" s="67" t="s">
        <v>77</v>
      </c>
      <c r="B4" s="67"/>
      <c r="C4" s="67"/>
      <c r="D4" s="67"/>
      <c r="E4" s="67"/>
      <c r="F4" s="67"/>
      <c r="G4" s="67"/>
      <c r="H4" s="67"/>
      <c r="I4" s="67"/>
      <c r="J4" s="67"/>
      <c r="K4" s="19"/>
      <c r="L4" s="19"/>
      <c r="M4" s="19"/>
      <c r="N4" s="19"/>
      <c r="O4" s="19"/>
      <c r="P4" s="19"/>
    </row>
    <row r="5" spans="1:16" x14ac:dyDescent="0.25">
      <c r="A5" s="7" t="s">
        <v>33</v>
      </c>
      <c r="B5" s="26"/>
      <c r="C5" s="11"/>
      <c r="D5" s="27"/>
      <c r="E5" s="24"/>
      <c r="F5" s="7" t="str">
        <f>'FAI DIF'!H4</f>
        <v>Trimestre reportado: Cuarto Trimestre</v>
      </c>
      <c r="G5" s="28"/>
      <c r="H5" s="11"/>
      <c r="I5" s="27"/>
      <c r="J5" s="27"/>
    </row>
    <row r="6" spans="1:16" x14ac:dyDescent="0.25">
      <c r="A6" s="7" t="s">
        <v>35</v>
      </c>
      <c r="B6" s="16"/>
      <c r="C6" s="16"/>
      <c r="D6" s="17"/>
      <c r="E6" s="25"/>
      <c r="F6" s="7" t="str">
        <f>'FAI DIF'!H5</f>
        <v xml:space="preserve">Responsable de Evaluación: </v>
      </c>
      <c r="G6" s="12"/>
      <c r="H6" s="11" t="s">
        <v>39</v>
      </c>
      <c r="I6" s="5"/>
      <c r="J6" s="5"/>
    </row>
    <row r="7" spans="1:16" x14ac:dyDescent="0.25">
      <c r="A7" s="7" t="s">
        <v>34</v>
      </c>
      <c r="B7" s="16"/>
      <c r="C7" s="16"/>
      <c r="D7" s="17"/>
      <c r="E7" s="6"/>
      <c r="F7" s="7" t="str">
        <f>'FAI DIF'!H6</f>
        <v>Fecha: 12 de Enero 2026</v>
      </c>
      <c r="G7" s="16"/>
      <c r="H7" s="16"/>
      <c r="I7" s="17"/>
      <c r="J7" s="17"/>
    </row>
    <row r="8" spans="1:16" x14ac:dyDescent="0.25">
      <c r="C8" s="24"/>
      <c r="D8" s="25"/>
      <c r="E8" s="25"/>
      <c r="H8" s="24"/>
      <c r="I8" s="25"/>
      <c r="J8" s="25"/>
    </row>
    <row r="11" spans="1:16" x14ac:dyDescent="0.25">
      <c r="J11" t="s">
        <v>22</v>
      </c>
    </row>
    <row r="24" spans="1:7" x14ac:dyDescent="0.25">
      <c r="A24" s="29" t="s">
        <v>28</v>
      </c>
      <c r="B24" s="68" t="s">
        <v>23</v>
      </c>
      <c r="C24" s="69"/>
      <c r="D24" s="69"/>
      <c r="E24" s="70"/>
      <c r="F24" s="23" t="s">
        <v>24</v>
      </c>
      <c r="G24" s="23" t="s">
        <v>29</v>
      </c>
    </row>
    <row r="25" spans="1:7" ht="14.25" customHeight="1" x14ac:dyDescent="0.25">
      <c r="A25" s="9">
        <v>1</v>
      </c>
      <c r="B25" s="64" t="str">
        <f>'FAI DIF'!D12</f>
        <v xml:space="preserve">TASA DE VARIACION DE POBLACION CON DISCAPACIDAD ATENDIDA </v>
      </c>
      <c r="C25" s="65"/>
      <c r="D25" s="65"/>
      <c r="E25" s="66"/>
      <c r="F25" s="22" t="e">
        <f>IF('FAI DIF'!O12&lt;0, "Meta NO Cumplida", "Meta Cumplida")</f>
        <v>#DIV/0!</v>
      </c>
      <c r="G25" s="22" t="s">
        <v>38</v>
      </c>
    </row>
    <row r="26" spans="1:7" ht="15" customHeight="1" x14ac:dyDescent="0.25">
      <c r="A26" s="9">
        <v>2</v>
      </c>
      <c r="B26" s="64" t="str">
        <f>'FAI DIF'!D13</f>
        <v>PORCENTAJE DE POBLACION CON DISCAPACIDAD ATENDIDA</v>
      </c>
      <c r="C26" s="65"/>
      <c r="D26" s="65"/>
      <c r="E26" s="66"/>
      <c r="F26" s="22" t="str">
        <f>IF('FAI DIF'!O13&lt;0, "Meta NO Cumplida", "Meta Cumplida")</f>
        <v>Meta NO Cumplida</v>
      </c>
      <c r="G26" s="22" t="s">
        <v>38</v>
      </c>
    </row>
    <row r="27" spans="1:7" ht="15" customHeight="1" x14ac:dyDescent="0.25">
      <c r="A27" s="9"/>
      <c r="B27" s="64" t="str">
        <f>'FAI DIF'!D14</f>
        <v xml:space="preserve">DEL TOTAL DE PACIENTES PROGRAMADOS ESTE INDICADOR MUESTRA EL PORCENTAJE DE PACIENTES ATENDIDOS </v>
      </c>
      <c r="C27" s="65"/>
      <c r="D27" s="65"/>
      <c r="E27" s="66"/>
      <c r="F27" s="22" t="str">
        <f>IF('FAI DIF'!O14&lt;0, "Meta NO Cumplida", "Meta Cumplida")</f>
        <v>Meta Cumplida</v>
      </c>
      <c r="G27" s="22" t="s">
        <v>38</v>
      </c>
    </row>
    <row r="28" spans="1:7" ht="13.9" customHeight="1" x14ac:dyDescent="0.25">
      <c r="A28" s="9">
        <v>3</v>
      </c>
      <c r="B28" s="64" t="str">
        <f>'FAI DIF'!D15</f>
        <v>DEL TOTAL DE PACIENTES PROGRAMADOS ESTE INDICADOR MUESTRA EL PORCENTAJE DE PACIENTES TRASLADADOS</v>
      </c>
      <c r="C28" s="65"/>
      <c r="D28" s="65"/>
      <c r="E28" s="66"/>
      <c r="F28" s="22" t="str">
        <f>IF('FAI DIF'!O15&lt;0, "Meta NO Cumplida", "Meta Cumplida")</f>
        <v>Meta NO Cumplida</v>
      </c>
      <c r="G28" s="22" t="s">
        <v>38</v>
      </c>
    </row>
    <row r="29" spans="1:7" ht="15" customHeight="1" x14ac:dyDescent="0.25">
      <c r="A29" s="9">
        <v>4</v>
      </c>
      <c r="B29" s="64" t="str">
        <f>'FAI DIF'!D16</f>
        <v>PORCENTAJE DE TERAPIAS FISICAS REALIZADAS</v>
      </c>
      <c r="C29" s="65"/>
      <c r="D29" s="65"/>
      <c r="E29" s="66"/>
      <c r="F29" s="22" t="str">
        <f>IF('FAI DIF'!O16&lt;0, "Meta NO Cumplida", "Meta Cumplida")</f>
        <v>Meta Cumplida</v>
      </c>
      <c r="G29" s="22" t="s">
        <v>38</v>
      </c>
    </row>
    <row r="30" spans="1:7" ht="15" customHeight="1" x14ac:dyDescent="0.25">
      <c r="A30" s="9">
        <v>5</v>
      </c>
      <c r="B30" s="64" t="str">
        <f>'FAI DIF'!D17</f>
        <v>PORCENTAJE DE TERAPIAS DE LENGUAJE REALIZADAS</v>
      </c>
      <c r="C30" s="65"/>
      <c r="D30" s="65"/>
      <c r="E30" s="66"/>
      <c r="F30" s="22" t="str">
        <f>IF('FAI DIF'!O17&lt;0, "Meta NO Cumplida", "Meta Cumplida")</f>
        <v>Meta Cumplida</v>
      </c>
      <c r="G30" s="22" t="s">
        <v>38</v>
      </c>
    </row>
    <row r="31" spans="1:7" ht="15" customHeight="1" x14ac:dyDescent="0.25">
      <c r="A31" s="9">
        <v>6</v>
      </c>
      <c r="B31" s="64" t="str">
        <f>'FAI DIF'!D18</f>
        <v>PORCENTAJE DE RUTAS DE TRASLADADOS REALIZADAS</v>
      </c>
      <c r="C31" s="65"/>
      <c r="D31" s="65"/>
      <c r="E31" s="66"/>
      <c r="F31" s="22" t="str">
        <f>IF('FAI DIF'!O18&lt;0, "Meta NO Cumplida", "Meta Cumplida")</f>
        <v>Meta NO Cumplida</v>
      </c>
      <c r="G31" s="22" t="s">
        <v>38</v>
      </c>
    </row>
    <row r="32" spans="1:7" ht="15" customHeight="1" thickBot="1" x14ac:dyDescent="0.3">
      <c r="A32" s="9">
        <v>7</v>
      </c>
      <c r="B32" s="64" t="str">
        <f>'FAI DIF'!D19</f>
        <v>PORCENTAJE DE PLATICAS REALIZADAS</v>
      </c>
      <c r="C32" s="65"/>
      <c r="D32" s="65"/>
      <c r="E32" s="66"/>
      <c r="F32" s="22" t="str">
        <f>IF('FAI DIF'!O17&lt;0, "Meta NO Cumplida", "Meta Cumplida")</f>
        <v>Meta Cumplida</v>
      </c>
      <c r="G32" s="22" t="s">
        <v>38</v>
      </c>
    </row>
    <row r="33" spans="2:7" ht="19.5" thickBot="1" x14ac:dyDescent="0.35">
      <c r="B33" s="61" t="s">
        <v>30</v>
      </c>
      <c r="C33" s="62"/>
      <c r="D33" s="62"/>
      <c r="E33" s="63"/>
      <c r="F33" s="21">
        <f>COUNTIF(F25:F32, "META CUMPLIDA")</f>
        <v>4</v>
      </c>
      <c r="G33" s="30">
        <f>COUNTIF(G25:G32, "SI")</f>
        <v>0</v>
      </c>
    </row>
  </sheetData>
  <mergeCells count="11">
    <mergeCell ref="B33:E33"/>
    <mergeCell ref="B32:E32"/>
    <mergeCell ref="A4:J4"/>
    <mergeCell ref="B25:E25"/>
    <mergeCell ref="B26:E26"/>
    <mergeCell ref="B28:E28"/>
    <mergeCell ref="B29:E29"/>
    <mergeCell ref="B24:E24"/>
    <mergeCell ref="B30:E30"/>
    <mergeCell ref="B31:E31"/>
    <mergeCell ref="B27:E27"/>
  </mergeCells>
  <pageMargins left="0.78740157480314965" right="0.70866141732283472" top="0.47244094488188981" bottom="0.51181102362204722" header="0.31496062992125984" footer="0.31496062992125984"/>
  <pageSetup scale="84" orientation="landscape" r:id="rId1"/>
  <ignoredErrors>
    <ignoredError sqref="F32 F29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FAI DIF</vt:lpstr>
      <vt:lpstr>RESULTADOS DIF</vt:lpstr>
      <vt:lpstr>'FAI DIF'!Área_de_impresión</vt:lpstr>
      <vt:lpstr>'FAI DIF'!Títulos_a_imprimir</vt:lpstr>
      <vt:lpstr>'RESULTADOS DIF'!Títulos_a_imprimir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Formato avance indicadores</dc:title>
  <dc:creator>Erika Alvarado</dc:creator>
  <cp:lastModifiedBy>PC-117</cp:lastModifiedBy>
  <cp:lastPrinted>2026-01-12T18:18:07Z</cp:lastPrinted>
  <dcterms:created xsi:type="dcterms:W3CDTF">2020-02-27T17:26:45Z</dcterms:created>
  <dcterms:modified xsi:type="dcterms:W3CDTF">2026-01-12T18:18:52Z</dcterms:modified>
</cp:coreProperties>
</file>