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r´s 2025\mir 2 trimestre\"/>
    </mc:Choice>
  </mc:AlternateContent>
  <bookViews>
    <workbookView xWindow="-105" yWindow="-105" windowWidth="20370" windowHeight="12210"/>
  </bookViews>
  <sheets>
    <sheet name="FAI IMM" sheetId="1" r:id="rId1"/>
    <sheet name="RESULTADOS IMM" sheetId="2" r:id="rId2"/>
  </sheets>
  <definedNames>
    <definedName name="_xlnm.Print_Area" localSheetId="0">'FAI IMM'!$B$1:$P$32</definedName>
    <definedName name="_xlnm.Print_Titles" localSheetId="0">'FAI IMM'!$1:$11</definedName>
    <definedName name="_xlnm.Print_Titles" localSheetId="1">'RESULTADOS IMM'!$1:$22</definedName>
  </definedNames>
  <calcPr calcId="162913"/>
</workbook>
</file>

<file path=xl/calcChain.xml><?xml version="1.0" encoding="utf-8"?>
<calcChain xmlns="http://schemas.openxmlformats.org/spreadsheetml/2006/main">
  <c r="N14" i="1" l="1"/>
  <c r="O14" i="1" s="1"/>
  <c r="N19" i="1" l="1"/>
  <c r="O19" i="1" s="1"/>
  <c r="N18" i="1"/>
  <c r="O18" i="1" s="1"/>
  <c r="N17" i="1"/>
  <c r="O17" i="1" s="1"/>
  <c r="N16" i="1"/>
  <c r="O16" i="1" s="1"/>
  <c r="N15" i="1"/>
  <c r="O15" i="1" s="1"/>
  <c r="A5" i="2" l="1"/>
  <c r="N21" i="1" l="1"/>
  <c r="O21" i="1" s="1"/>
  <c r="N20" i="1"/>
  <c r="O20" i="1" s="1"/>
  <c r="N22" i="1"/>
  <c r="N23" i="1"/>
  <c r="N24" i="1"/>
  <c r="N25" i="1"/>
  <c r="O23" i="1" l="1"/>
  <c r="F31" i="2" s="1"/>
  <c r="B26" i="2"/>
  <c r="B27" i="2"/>
  <c r="B28" i="2"/>
  <c r="B29" i="2"/>
  <c r="B30" i="2"/>
  <c r="B31" i="2"/>
  <c r="B32" i="2"/>
  <c r="B33" i="2"/>
  <c r="O24" i="1" l="1"/>
  <c r="F32" i="2" s="1"/>
  <c r="F6" i="2" l="1"/>
  <c r="F7" i="2"/>
  <c r="F5" i="2"/>
  <c r="G34" i="2" l="1"/>
  <c r="B25" i="2" l="1"/>
  <c r="O22" i="1"/>
  <c r="F30" i="2" s="1"/>
  <c r="O25" i="1"/>
  <c r="F33" i="2" s="1"/>
  <c r="F34" i="2" l="1"/>
</calcChain>
</file>

<file path=xl/sharedStrings.xml><?xml version="1.0" encoding="utf-8"?>
<sst xmlns="http://schemas.openxmlformats.org/spreadsheetml/2006/main" count="157" uniqueCount="118">
  <si>
    <t>RESUMEN NARRATIVO</t>
  </si>
  <si>
    <t>INDICADORES</t>
  </si>
  <si>
    <t>MEDIOS DE VERIFICACIÓN</t>
  </si>
  <si>
    <t>SUPUESTOS</t>
  </si>
  <si>
    <t xml:space="preserve">Nombre del indicador </t>
  </si>
  <si>
    <t>Método de cálculo</t>
  </si>
  <si>
    <t>Frecuencia de Medición</t>
  </si>
  <si>
    <t>FIN</t>
  </si>
  <si>
    <t>PROPÓSITO</t>
  </si>
  <si>
    <t>ACTIVIDADES</t>
  </si>
  <si>
    <t>RESPONSABLE DE EVALUACIÓN</t>
  </si>
  <si>
    <t>VALIDACIÓN DE LA INFORMACIÓN</t>
  </si>
  <si>
    <t>Descripción de las actividades en estricta correlación a la meta y al método de cálculo</t>
  </si>
  <si>
    <t>Población beneficiaria</t>
  </si>
  <si>
    <t>Meta (real por periodo/acumulada)</t>
  </si>
  <si>
    <t>AVANCE</t>
  </si>
  <si>
    <t>Numerador</t>
  </si>
  <si>
    <t>Denominador</t>
  </si>
  <si>
    <t>Meta alcanzada</t>
  </si>
  <si>
    <t>Variación</t>
  </si>
  <si>
    <t>Observaciones de la variación</t>
  </si>
  <si>
    <t xml:space="preserve"> </t>
  </si>
  <si>
    <t>Nombre del Indicador</t>
  </si>
  <si>
    <t>Estatus</t>
  </si>
  <si>
    <t>N°</t>
  </si>
  <si>
    <t>Validados</t>
  </si>
  <si>
    <t>INDICADORES CON META CUMPLIDA</t>
  </si>
  <si>
    <r>
      <t xml:space="preserve">Eje:  </t>
    </r>
    <r>
      <rPr>
        <sz val="11"/>
        <color theme="1"/>
        <rFont val="Calibri"/>
        <family val="2"/>
        <scheme val="minor"/>
      </rPr>
      <t>SALUD, FAMILIA Y BIENESTAR</t>
    </r>
  </si>
  <si>
    <r>
      <t xml:space="preserve">Eje: </t>
    </r>
    <r>
      <rPr>
        <sz val="11"/>
        <color theme="1"/>
        <rFont val="Calibri"/>
        <family val="2"/>
        <scheme val="minor"/>
      </rPr>
      <t xml:space="preserve"> SALUD, FAMILIA Y BIENESTAR</t>
    </r>
  </si>
  <si>
    <t xml:space="preserve">  </t>
  </si>
  <si>
    <t>NA</t>
  </si>
  <si>
    <t>NO</t>
  </si>
  <si>
    <t>Anual</t>
  </si>
  <si>
    <t>Semestral</t>
  </si>
  <si>
    <t>Trimestral</t>
  </si>
  <si>
    <r>
      <t xml:space="preserve">Nombre programa: </t>
    </r>
    <r>
      <rPr>
        <sz val="11"/>
        <color theme="1"/>
        <rFont val="Calibri"/>
        <family val="2"/>
        <scheme val="minor"/>
      </rPr>
      <t>JUNTAS POR UN FUTURO MEJOR</t>
    </r>
  </si>
  <si>
    <t>Evaluación al Primer Trimestre 2024</t>
  </si>
  <si>
    <t>Evaluación al Primer Trimestre 2025</t>
  </si>
  <si>
    <t>Contribuir a mejorar la calidad de vida de las mujeres vulneradas y/o vulnerables mediante la asesoria juridica y psicologia que garantice el debido ejercicio de sus derechos.</t>
  </si>
  <si>
    <t>Tasa de variacion de mujeres atendidas</t>
  </si>
  <si>
    <t>(No de mujeres atendidas por el IMM en el año 2025/ No. de mujeres atendidas por el IMM en el año 2024)-1*100</t>
  </si>
  <si>
    <t>Las mujeres vulneradas y/o vulnerables  generaran una responsabilidad de salud mental basada en los valores individuales y/o sociales para su bienestar, atención oportuna y autocuidado para prevenir y erradicar la violencia de las mujeres en los diferentes ámbitos familiar, estudiantil, e institucional etc.</t>
  </si>
  <si>
    <t>porcentaje de mujeres atendidas por el IMM</t>
  </si>
  <si>
    <t>(No. De mujeres atendidas/No. Total de mujeres en el municipio)*100</t>
  </si>
  <si>
    <t>COMPONENTES</t>
  </si>
  <si>
    <t xml:space="preserve">Mujeres beneficiadas con cursos y talleres </t>
  </si>
  <si>
    <t>Porcentaje de Mujeres benediciadas con cursos y talleres</t>
  </si>
  <si>
    <t xml:space="preserve">(Mujeres asistentes a cursos y talleres/ Total de mujeres en el muncipio)*100 </t>
  </si>
  <si>
    <t>Mujeres atendidas con apoyo Psicologico y juridico</t>
  </si>
  <si>
    <t>Porcentaje de mujeres atendidas con apoyo psicologico y juridico</t>
  </si>
  <si>
    <t>No. De Mujeres atendidas/ No. De mujeres programadas para atencion)*100</t>
  </si>
  <si>
    <t xml:space="preserve">Mujeres beneficiadas por programas  sociales </t>
  </si>
  <si>
    <t>Porcentaje de mujeres beneficiadas con apoyos sociales</t>
  </si>
  <si>
    <t>No. De Mujeres ingresadas a programas sociales/total de mujeres en el municipio )*100</t>
  </si>
  <si>
    <t>Mujeres beneficiadas con servicios medicos otorgados en jornadas de salud</t>
  </si>
  <si>
    <t>porcentaje de mujeres que acceden al servcio medico</t>
  </si>
  <si>
    <t>(No. De mujeres que acceden al servicio medico/No. De mujeres asistentes a la jornada)*100</t>
  </si>
  <si>
    <t>mujeres canalizadas a instancias especializadas</t>
  </si>
  <si>
    <t xml:space="preserve">porcentaje de nujeres canalizadas </t>
  </si>
  <si>
    <t>(No. De mujeres canalizadas/ No. De mujeres solicitantes)*100</t>
  </si>
  <si>
    <t xml:space="preserve">visitas a mujeres del municipio que requieran apoyo, seguimiento y/o información, así como la detección de estado vulnerable. </t>
  </si>
  <si>
    <t>Porcentaje de mujeres visitadas</t>
  </si>
  <si>
    <t xml:space="preserve">(No. De mujeres visitadas/No. De  mujeres programadas a Visitar)*100 </t>
  </si>
  <si>
    <t xml:space="preserve">Atenciones psicológicas y asesorías jurídicas. </t>
  </si>
  <si>
    <t>porcentaje de atenciones psicologicas y juridicas realizadas</t>
  </si>
  <si>
    <t>(No. De atenciones psicologicas y juridicas realizadas/No. De atenciones psicologicas y juridicas programadas)*100</t>
  </si>
  <si>
    <t>Programacion de Cursos y Talleres varios</t>
  </si>
  <si>
    <t>porcentaje de curso y talleres realizados</t>
  </si>
  <si>
    <t>(No. De cursos y talleres realizados/No. De cursos y talleres programados)*100</t>
  </si>
  <si>
    <t xml:space="preserve">Programacion de visitas a mujeres del municipio que requieran apoyo, seguimiento y/o información, así como la detección de estado vulnerable. </t>
  </si>
  <si>
    <t>Porcentaje de visitas domiciliarias realizadas</t>
  </si>
  <si>
    <t xml:space="preserve">(No. De visitas realizadas/No. De visitas programadas)*100 </t>
  </si>
  <si>
    <t>Programas sociales dirigidos a las usuarias del IMM y ciudadanía femenina, en condiciones vulnerables.</t>
  </si>
  <si>
    <t>Porcentaje de programas sociales realizados</t>
  </si>
  <si>
    <t>(No. De programas sociales realizados/No. De programas sociales programados)*100</t>
  </si>
  <si>
    <t>Programacion de Jornadas de Salud coordinadas con   Coordinación de Salud y Centro de Salud</t>
  </si>
  <si>
    <t>porcentaje  de jornadas de salud realizadas</t>
  </si>
  <si>
    <t>(No. De jornadas de salud realizadas/No. De jornadas de salud programadas)*100</t>
  </si>
  <si>
    <t>Canalizacion de mujeres a instancias especializadas</t>
  </si>
  <si>
    <t xml:space="preserve">porcentaje de  canalizaciónes </t>
  </si>
  <si>
    <t xml:space="preserve"> ( canalizaciones realizadas/ solicitudes de canalizacion atendidas)*100</t>
  </si>
  <si>
    <t>Informe de actividades, evidencia fotografica, padrones de beneficiarias y listas de asistencia</t>
  </si>
  <si>
    <t xml:space="preserve">Las mujeres permiten ser valoradas  y acceden al servicio </t>
  </si>
  <si>
    <t>listas de asistencia, padrones de beneficiarios, cronograma de actividades, eidencia fotografica, datos del censo INEGI 2020.</t>
  </si>
  <si>
    <t>La población objetivo muestra interés de acudir a solicitar los servicios ofertados por el IMM</t>
  </si>
  <si>
    <t>listas de asistencia, reportes fotograficos, Datos censo INEGI 2020.</t>
  </si>
  <si>
    <t>Mujeres desarrollan habilidades de oficios y manualidades para el autoempleo</t>
  </si>
  <si>
    <t xml:space="preserve">Lista de atencion y agendas de citas programadas </t>
  </si>
  <si>
    <t>Mujeres acceden a ser atendidas por el IMM</t>
  </si>
  <si>
    <t>Padron de beneficiarios,evidencia fotografica. Datos del censo de INEGI 2020.</t>
  </si>
  <si>
    <t>Mujeres vulnerables acceden a programas sociales</t>
  </si>
  <si>
    <t>reporte fotografico, listas de asistencia, listas del referencia para estudios medicos.</t>
  </si>
  <si>
    <t>Mujeres muestran interes por atenderse para ser valoradas</t>
  </si>
  <si>
    <t>solicitudes de canalización recibidas o emitidas</t>
  </si>
  <si>
    <t>mujeres muestren interes por asistir a sus  acesorias</t>
  </si>
  <si>
    <t xml:space="preserve">Informe de actividades.                              Cronograma de actividades.     Evidencia fotografica        </t>
  </si>
  <si>
    <t>Mujeres y familiares muestran interes por recibir visitas del personal del IMM</t>
  </si>
  <si>
    <t xml:space="preserve">Registro de personas atendidas, evidencia fotografica, cronograma de actividades                         </t>
  </si>
  <si>
    <t>Mujeres acceden a ser apoyadas por IMM</t>
  </si>
  <si>
    <t xml:space="preserve">Informe de actividades, Lista de asistencia                                        Cronograma de actividades                   evidencia fotografica                    </t>
  </si>
  <si>
    <t xml:space="preserve">Mujeres muestran interes por aprender </t>
  </si>
  <si>
    <t xml:space="preserve">Cronograma de actividades.     Evidencia fotografica, padron de beneficiarias       </t>
  </si>
  <si>
    <t xml:space="preserve"> se indenficica a mujeres en situacion de vulnerabilidad</t>
  </si>
  <si>
    <t>Mujeres se interesan por asistir a instancias espeializadas</t>
  </si>
  <si>
    <t>Departamento: INSTITUTO MUNICIPAL DE LAS MUJERES</t>
  </si>
  <si>
    <t>SE CANALIZA A LAS MUJERES A LAS INSTACIAS ADECUADAS PARA AYUDARLAS A SU SOLICITUD</t>
  </si>
  <si>
    <t>SE REALIZAN ESTAS JORNADAS CON DIFERENTES TIPOS DE SERVICIOS DE SALUD PARA LAS MUJERES ASISTENTES</t>
  </si>
  <si>
    <t xml:space="preserve">SE IMPLEMENTAN ESTOS PROGRAMAS PARA AYUDAR A LA ECONOMIA DE LAS MUJERES </t>
  </si>
  <si>
    <t xml:space="preserve">SE ACUDEN A LAS CASAS DE ALGUNAS MUJERES QUE PUDIERAN ESTAR SUFRIENDO ALGUNA VILENCIA </t>
  </si>
  <si>
    <t>SE TRATA DE QUE LAS MUJERES APRENDAN ALGO QUE LES PUEDA APOYAR A SU ECONOMIA FAMILIAR</t>
  </si>
  <si>
    <t>SE LES BRINDA EL SERVICIO POFECIONAL PARA AYUDAR A LAS MUJERES CON SUS PROBLEMAS</t>
  </si>
  <si>
    <t>C. MARÍA GUADALUPE MARTÍNEZ CASAS</t>
  </si>
  <si>
    <t>ING. DULCE YENY FLORES RAMÍREZ</t>
  </si>
  <si>
    <t xml:space="preserve"> Cronograma de Actividades.     Evidencia fotografica.        </t>
  </si>
  <si>
    <t>Responsable de Evaluación: MARÍA GUADALUPE MARTÍNEZ CASAS</t>
  </si>
  <si>
    <r>
      <t xml:space="preserve">Trimestre reportado: </t>
    </r>
    <r>
      <rPr>
        <sz val="11"/>
        <color theme="1"/>
        <rFont val="Calibri"/>
        <family val="2"/>
        <scheme val="minor"/>
      </rPr>
      <t>Segundo Trimestre</t>
    </r>
  </si>
  <si>
    <t>por las inclemencias del tiempo y el mal estado de la carretera no se pudo asistir a las comunidades programadas para este trimestre</t>
  </si>
  <si>
    <t>Fecha:  07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</si>
</sst>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</cellStyleXfs>
  <cellXfs count="99">
    <xf numFmtId="0" fontId="0" fillId="0" borderId="0" xfId="0"/>
    <xf numFmtId="0" fontId="3" fillId="0" borderId="2" xfId="0" applyFont="1" applyBorder="1" applyAlignment="1">
      <alignment vertical="top"/>
    </xf>
    <xf numFmtId="0" fontId="4" fillId="0" borderId="0" xfId="0" applyFont="1" applyFill="1" applyBorder="1" applyAlignment="1">
      <alignment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3" xfId="0" applyBorder="1" applyAlignment="1">
      <alignment vertical="top"/>
    </xf>
    <xf numFmtId="0" fontId="3" fillId="0" borderId="4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3" fillId="0" borderId="0" xfId="0" applyFont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0" borderId="2" xfId="0" applyFont="1" applyBorder="1"/>
    <xf numFmtId="0" fontId="0" fillId="0" borderId="0" xfId="0" applyFont="1"/>
    <xf numFmtId="0" fontId="0" fillId="0" borderId="2" xfId="0" applyFont="1" applyBorder="1" applyAlignment="1">
      <alignment vertical="top"/>
    </xf>
    <xf numFmtId="0" fontId="0" fillId="0" borderId="0" xfId="0" applyFont="1" applyBorder="1"/>
    <xf numFmtId="0" fontId="0" fillId="0" borderId="11" xfId="0" applyFont="1" applyBorder="1"/>
    <xf numFmtId="0" fontId="0" fillId="0" borderId="1" xfId="0" applyFont="1" applyBorder="1" applyAlignment="1">
      <alignment vertical="top"/>
    </xf>
    <xf numFmtId="0" fontId="2" fillId="0" borderId="0" xfId="0" applyFont="1" applyFill="1" applyBorder="1" applyAlignment="1"/>
    <xf numFmtId="0" fontId="0" fillId="0" borderId="0" xfId="0" applyAlignment="1">
      <alignment wrapText="1"/>
    </xf>
    <xf numFmtId="0" fontId="5" fillId="0" borderId="6" xfId="0" applyFont="1" applyFill="1" applyBorder="1" applyAlignment="1">
      <alignment vertical="top" wrapText="1"/>
    </xf>
    <xf numFmtId="0" fontId="0" fillId="0" borderId="6" xfId="0" applyBorder="1" applyAlignment="1">
      <alignment vertical="top"/>
    </xf>
    <xf numFmtId="10" fontId="0" fillId="0" borderId="6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10" fontId="0" fillId="0" borderId="3" xfId="1" applyNumberFormat="1" applyFont="1" applyBorder="1" applyAlignment="1">
      <alignment vertical="center"/>
    </xf>
    <xf numFmtId="10" fontId="0" fillId="0" borderId="3" xfId="0" applyNumberFormat="1" applyBorder="1" applyAlignment="1">
      <alignment vertical="center"/>
    </xf>
    <xf numFmtId="0" fontId="0" fillId="0" borderId="0" xfId="0" applyBorder="1"/>
    <xf numFmtId="0" fontId="10" fillId="0" borderId="3" xfId="0" applyFont="1" applyBorder="1"/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0" fillId="0" borderId="2" xfId="0" applyBorder="1"/>
    <xf numFmtId="0" fontId="0" fillId="0" borderId="15" xfId="0" applyFont="1" applyBorder="1"/>
    <xf numFmtId="0" fontId="0" fillId="0" borderId="13" xfId="0" applyFont="1" applyBorder="1"/>
    <xf numFmtId="0" fontId="3" fillId="2" borderId="3" xfId="0" applyFont="1" applyFill="1" applyBorder="1" applyAlignment="1">
      <alignment horizontal="center"/>
    </xf>
    <xf numFmtId="0" fontId="3" fillId="0" borderId="13" xfId="0" applyFont="1" applyBorder="1" applyAlignment="1">
      <alignment vertical="top"/>
    </xf>
    <xf numFmtId="0" fontId="10" fillId="0" borderId="4" xfId="0" applyFont="1" applyBorder="1"/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4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0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0" fontId="0" fillId="0" borderId="0" xfId="0" applyNumberForma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top" wrapText="1"/>
    </xf>
    <xf numFmtId="0" fontId="14" fillId="0" borderId="3" xfId="0" applyFont="1" applyBorder="1" applyAlignment="1">
      <alignment wrapText="1"/>
    </xf>
    <xf numFmtId="0" fontId="15" fillId="0" borderId="3" xfId="0" applyFont="1" applyFill="1" applyBorder="1" applyAlignment="1">
      <alignment horizontal="justify" vertical="top" wrapText="1"/>
    </xf>
    <xf numFmtId="0" fontId="15" fillId="0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/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13" fillId="0" borderId="14" xfId="0" applyFont="1" applyBorder="1" applyAlignment="1">
      <alignment horizontal="right"/>
    </xf>
  </cellXfs>
  <cellStyles count="4">
    <cellStyle name="Normal" xfId="0" builtinId="0"/>
    <cellStyle name="Normal 3" xfId="2"/>
    <cellStyle name="Normal 3 2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MX" sz="1400" b="1" i="0" baseline="0"/>
              <a:t>Comparación meta/avance</a:t>
            </a:r>
            <a:endParaRPr lang="es-MX" sz="11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835861980667046E-2"/>
          <c:y val="0.26220015976263839"/>
          <c:w val="0.91625898896784241"/>
          <c:h val="0.51433755563163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'FAI IMM'!$K$9</c:f>
              <c:strCache>
                <c:ptCount val="1"/>
                <c:pt idx="0">
                  <c:v>Meta (real por periodo/acumulada)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'RESULTADOS IMM'!$A$25:$A$33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'FAI IMM'!$K$12:$K$25</c:f>
              <c:numCache>
                <c:formatCode>0.00%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0.82</c:v>
                </c:pt>
                <c:pt idx="3">
                  <c:v>0.92</c:v>
                </c:pt>
                <c:pt idx="4">
                  <c:v>0.15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0.89</c:v>
                </c:pt>
                <c:pt idx="10">
                  <c:v>0.9</c:v>
                </c:pt>
                <c:pt idx="11">
                  <c:v>0.5</c:v>
                </c:pt>
                <c:pt idx="12">
                  <c:v>0.5</c:v>
                </c:pt>
                <c:pt idx="1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3-4E86-B6A2-89F92999553E}"/>
            </c:ext>
          </c:extLst>
        </c:ser>
        <c:ser>
          <c:idx val="1"/>
          <c:order val="1"/>
          <c:tx>
            <c:strRef>
              <c:f>'FAI IMM'!$N$9</c:f>
              <c:strCache>
                <c:ptCount val="1"/>
                <c:pt idx="0">
                  <c:v>Meta alcanzada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'RESULTADOS IMM'!$A$25:$A$33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'FAI IMM'!$N$12:$N$25</c:f>
              <c:numCache>
                <c:formatCode>0.00%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0.30084279956027848</c:v>
                </c:pt>
                <c:pt idx="3">
                  <c:v>1</c:v>
                </c:pt>
                <c:pt idx="4">
                  <c:v>1</c:v>
                </c:pt>
                <c:pt idx="5">
                  <c:v>0.75</c:v>
                </c:pt>
                <c:pt idx="6">
                  <c:v>1</c:v>
                </c:pt>
                <c:pt idx="7">
                  <c:v>0.83333333333333337</c:v>
                </c:pt>
                <c:pt idx="8">
                  <c:v>1</c:v>
                </c:pt>
                <c:pt idx="9">
                  <c:v>0.76666666666666672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3-4E86-B6A2-89F9299955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41326440"/>
        <c:axId val="241324088"/>
      </c:barChart>
      <c:catAx>
        <c:axId val="241326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MX" sz="1000" b="1" i="0" baseline="0"/>
                  <a:t>Número de Indicador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41324088"/>
        <c:crosses val="autoZero"/>
        <c:auto val="1"/>
        <c:lblAlgn val="ctr"/>
        <c:lblOffset val="100"/>
        <c:noMultiLvlLbl val="0"/>
      </c:catAx>
      <c:valAx>
        <c:axId val="241324088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crossAx val="241326440"/>
        <c:crosses val="autoZero"/>
        <c:crossBetween val="between"/>
      </c:valAx>
    </c:plotArea>
    <c:legend>
      <c:legendPos val="t"/>
      <c:overlay val="0"/>
    </c:legend>
    <c:plotVisOnly val="1"/>
    <c:dispBlanksAs val="zero"/>
    <c:showDLblsOverMax val="0"/>
  </c:chart>
  <c:printSettings>
    <c:headerFooter/>
    <c:pageMargins b="0.74803149606299468" l="0.70866141732283761" r="0.70866141732283761" t="0.74803149606299468" header="0.31496062992126223" footer="0.3149606299212622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299085</xdr:colOff>
      <xdr:row>0</xdr:row>
      <xdr:rowOff>30480</xdr:rowOff>
    </xdr:from>
    <xdr:to>
      <xdr:col>15</xdr:col>
      <xdr:colOff>1165860</xdr:colOff>
      <xdr:row>1</xdr:row>
      <xdr:rowOff>220980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2585" y="30480"/>
          <a:ext cx="866775" cy="37338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19050</xdr:rowOff>
    </xdr:from>
    <xdr:to>
      <xdr:col>2</xdr:col>
      <xdr:colOff>57150</xdr:colOff>
      <xdr:row>1</xdr:row>
      <xdr:rowOff>228600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050"/>
          <a:ext cx="83820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152401</xdr:rowOff>
    </xdr:from>
    <xdr:to>
      <xdr:col>9</xdr:col>
      <xdr:colOff>752475</xdr:colOff>
      <xdr:row>21</xdr:row>
      <xdr:rowOff>114301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371475</xdr:colOff>
      <xdr:row>2</xdr:row>
      <xdr:rowOff>152400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99060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493394</xdr:colOff>
      <xdr:row>0</xdr:row>
      <xdr:rowOff>22860</xdr:rowOff>
    </xdr:from>
    <xdr:to>
      <xdr:col>9</xdr:col>
      <xdr:colOff>761999</xdr:colOff>
      <xdr:row>2</xdr:row>
      <xdr:rowOff>137160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4" y="22860"/>
          <a:ext cx="1070610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31"/>
  <sheetViews>
    <sheetView showGridLines="0" tabSelected="1" topLeftCell="A15" zoomScaleNormal="100" workbookViewId="0">
      <selection activeCell="I23" sqref="I23"/>
    </sheetView>
  </sheetViews>
  <sheetFormatPr baseColWidth="10" defaultRowHeight="15" x14ac:dyDescent="0.25"/>
  <cols>
    <col min="1" max="1" width="5.5703125" customWidth="1"/>
    <col min="2" max="2" width="12.42578125" customWidth="1"/>
    <col min="3" max="3" width="27.85546875" customWidth="1"/>
    <col min="4" max="4" width="19.140625" customWidth="1"/>
    <col min="5" max="5" width="28.7109375" customWidth="1"/>
    <col min="6" max="6" width="13.28515625" customWidth="1"/>
    <col min="7" max="7" width="28.140625" customWidth="1"/>
    <col min="8" max="8" width="18.140625" customWidth="1"/>
    <col min="9" max="9" width="19.7109375" customWidth="1"/>
    <col min="10" max="10" width="10.5703125" customWidth="1"/>
    <col min="11" max="11" width="11.7109375" customWidth="1"/>
    <col min="12" max="12" width="8.7109375" customWidth="1"/>
    <col min="13" max="13" width="8.140625" customWidth="1"/>
    <col min="14" max="15" width="8.42578125" customWidth="1"/>
    <col min="16" max="16" width="18" customWidth="1"/>
  </cols>
  <sheetData>
    <row r="1" spans="2:17" x14ac:dyDescent="0.25">
      <c r="H1" t="s">
        <v>29</v>
      </c>
    </row>
    <row r="2" spans="2:17" ht="23.25" customHeight="1" x14ac:dyDescent="0.25"/>
    <row r="3" spans="2:17" x14ac:dyDescent="0.25">
      <c r="B3" s="22"/>
      <c r="C3" s="83" t="s">
        <v>36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7" ht="15.75" customHeight="1" x14ac:dyDescent="0.25">
      <c r="B4" s="13"/>
      <c r="C4" s="7" t="s">
        <v>104</v>
      </c>
      <c r="D4" s="1"/>
      <c r="E4" s="1"/>
      <c r="F4" s="14"/>
      <c r="G4" s="15"/>
      <c r="H4" s="7" t="s">
        <v>115</v>
      </c>
      <c r="I4" s="1"/>
      <c r="J4" s="1"/>
      <c r="K4" s="16"/>
      <c r="L4" s="14"/>
      <c r="M4" s="14"/>
      <c r="N4" s="14"/>
      <c r="O4" s="14"/>
      <c r="P4" s="15"/>
    </row>
    <row r="5" spans="2:17" ht="15.75" customHeight="1" x14ac:dyDescent="0.25">
      <c r="B5" s="17"/>
      <c r="C5" s="7" t="s">
        <v>27</v>
      </c>
      <c r="D5" s="21"/>
      <c r="E5" s="18"/>
      <c r="F5" s="19"/>
      <c r="G5" s="20"/>
      <c r="H5" s="55" t="s">
        <v>114</v>
      </c>
      <c r="I5" s="18"/>
      <c r="J5" s="18"/>
      <c r="K5" s="16"/>
      <c r="L5" s="19"/>
      <c r="M5" s="19"/>
      <c r="N5" s="19"/>
      <c r="O5" s="19"/>
      <c r="P5" s="20"/>
    </row>
    <row r="6" spans="2:17" ht="15.75" customHeight="1" x14ac:dyDescent="0.25">
      <c r="B6" s="17"/>
      <c r="C6" s="7" t="s">
        <v>35</v>
      </c>
      <c r="D6" s="18"/>
      <c r="E6" s="21"/>
      <c r="F6" s="19"/>
      <c r="G6" s="20"/>
      <c r="H6" s="56" t="s">
        <v>117</v>
      </c>
      <c r="I6" s="18"/>
      <c r="J6" s="18"/>
      <c r="K6" s="16"/>
      <c r="L6" s="19"/>
      <c r="M6" s="19"/>
      <c r="N6" s="19"/>
      <c r="O6" s="19"/>
      <c r="P6" s="20"/>
    </row>
    <row r="7" spans="2:17" ht="9.75" customHeight="1" x14ac:dyDescent="0.25">
      <c r="C7" s="4"/>
      <c r="D7" s="5"/>
      <c r="E7" s="5"/>
      <c r="F7" s="5"/>
      <c r="G7" s="6"/>
      <c r="H7" s="10"/>
      <c r="I7" s="11"/>
      <c r="J7" s="11"/>
      <c r="K7" s="11"/>
      <c r="L7" s="11"/>
      <c r="M7" s="11"/>
      <c r="N7" s="11"/>
      <c r="O7" s="11"/>
      <c r="P7" s="12"/>
    </row>
    <row r="8" spans="2:17" ht="17.25" customHeight="1" x14ac:dyDescent="0.25">
      <c r="B8" s="2"/>
      <c r="C8" s="87" t="s">
        <v>0</v>
      </c>
      <c r="D8" s="78" t="s">
        <v>1</v>
      </c>
      <c r="E8" s="78"/>
      <c r="F8" s="79"/>
      <c r="G8" s="87" t="s">
        <v>2</v>
      </c>
      <c r="H8" s="77" t="s">
        <v>3</v>
      </c>
      <c r="I8" s="85" t="s">
        <v>15</v>
      </c>
      <c r="J8" s="86"/>
      <c r="K8" s="86"/>
      <c r="L8" s="86"/>
      <c r="M8" s="86"/>
      <c r="N8" s="86"/>
      <c r="O8" s="86"/>
      <c r="P8" s="86"/>
    </row>
    <row r="9" spans="2:17" ht="17.25" customHeight="1" x14ac:dyDescent="0.25">
      <c r="B9" s="2"/>
      <c r="C9" s="87"/>
      <c r="D9" s="75" t="s">
        <v>4</v>
      </c>
      <c r="E9" s="75" t="s">
        <v>5</v>
      </c>
      <c r="F9" s="75" t="s">
        <v>6</v>
      </c>
      <c r="G9" s="87"/>
      <c r="H9" s="88"/>
      <c r="I9" s="84" t="s">
        <v>12</v>
      </c>
      <c r="J9" s="84" t="s">
        <v>13</v>
      </c>
      <c r="K9" s="84" t="s">
        <v>14</v>
      </c>
      <c r="L9" s="84" t="s">
        <v>16</v>
      </c>
      <c r="M9" s="84" t="s">
        <v>17</v>
      </c>
      <c r="N9" s="84" t="s">
        <v>18</v>
      </c>
      <c r="O9" s="84" t="s">
        <v>19</v>
      </c>
      <c r="P9" s="84" t="s">
        <v>20</v>
      </c>
      <c r="Q9" s="23"/>
    </row>
    <row r="10" spans="2:17" ht="24" customHeight="1" x14ac:dyDescent="0.25">
      <c r="B10" s="2"/>
      <c r="C10" s="87"/>
      <c r="D10" s="76"/>
      <c r="E10" s="76"/>
      <c r="F10" s="76"/>
      <c r="G10" s="87"/>
      <c r="H10" s="88"/>
      <c r="I10" s="84"/>
      <c r="J10" s="84"/>
      <c r="K10" s="84"/>
      <c r="L10" s="84"/>
      <c r="M10" s="84"/>
      <c r="N10" s="84"/>
      <c r="O10" s="84"/>
      <c r="P10" s="84"/>
      <c r="Q10" s="23"/>
    </row>
    <row r="11" spans="2:17" ht="15" customHeight="1" x14ac:dyDescent="0.25">
      <c r="B11" s="2"/>
      <c r="C11" s="87"/>
      <c r="D11" s="77"/>
      <c r="E11" s="77"/>
      <c r="F11" s="77"/>
      <c r="G11" s="87"/>
      <c r="H11" s="88"/>
      <c r="I11" s="84"/>
      <c r="J11" s="84"/>
      <c r="K11" s="84"/>
      <c r="L11" s="84"/>
      <c r="M11" s="84"/>
      <c r="N11" s="84"/>
      <c r="O11" s="84"/>
      <c r="P11" s="84"/>
      <c r="Q11" s="23"/>
    </row>
    <row r="12" spans="2:17" ht="63" customHeight="1" x14ac:dyDescent="0.25">
      <c r="B12" s="3" t="s">
        <v>7</v>
      </c>
      <c r="C12" s="59" t="s">
        <v>38</v>
      </c>
      <c r="D12" s="59" t="s">
        <v>39</v>
      </c>
      <c r="E12" s="59" t="s">
        <v>40</v>
      </c>
      <c r="F12" s="57" t="s">
        <v>32</v>
      </c>
      <c r="G12" s="64" t="s">
        <v>81</v>
      </c>
      <c r="H12" s="59" t="s">
        <v>82</v>
      </c>
      <c r="I12" s="24"/>
      <c r="J12" s="25"/>
      <c r="K12" s="26">
        <v>0</v>
      </c>
      <c r="L12" s="27">
        <v>0</v>
      </c>
      <c r="M12" s="27">
        <v>0</v>
      </c>
      <c r="N12" s="29" t="s">
        <v>30</v>
      </c>
      <c r="O12" s="30" t="s">
        <v>30</v>
      </c>
      <c r="P12" s="24"/>
    </row>
    <row r="13" spans="2:17" ht="102.75" customHeight="1" x14ac:dyDescent="0.25">
      <c r="B13" s="3" t="s">
        <v>8</v>
      </c>
      <c r="C13" s="60" t="s">
        <v>41</v>
      </c>
      <c r="D13" s="60" t="s">
        <v>42</v>
      </c>
      <c r="E13" s="60" t="s">
        <v>43</v>
      </c>
      <c r="F13" s="57" t="s">
        <v>32</v>
      </c>
      <c r="G13" s="60" t="s">
        <v>83</v>
      </c>
      <c r="H13" s="59" t="s">
        <v>84</v>
      </c>
      <c r="I13" s="9"/>
      <c r="J13" s="9"/>
      <c r="K13" s="29">
        <v>0</v>
      </c>
      <c r="L13" s="28">
        <v>0</v>
      </c>
      <c r="M13" s="28">
        <v>0</v>
      </c>
      <c r="N13" s="29" t="s">
        <v>30</v>
      </c>
      <c r="O13" s="30" t="s">
        <v>30</v>
      </c>
      <c r="P13" s="9"/>
    </row>
    <row r="14" spans="2:17" ht="46.5" customHeight="1" x14ac:dyDescent="0.25">
      <c r="B14" s="76" t="s">
        <v>44</v>
      </c>
      <c r="C14" s="67" t="s">
        <v>45</v>
      </c>
      <c r="D14" s="62" t="s">
        <v>46</v>
      </c>
      <c r="E14" s="62" t="s">
        <v>47</v>
      </c>
      <c r="F14" s="57" t="s">
        <v>33</v>
      </c>
      <c r="G14" s="65" t="s">
        <v>85</v>
      </c>
      <c r="H14" s="65" t="s">
        <v>86</v>
      </c>
      <c r="I14" s="66" t="s">
        <v>109</v>
      </c>
      <c r="J14" s="72">
        <v>821</v>
      </c>
      <c r="K14" s="29">
        <v>0.82</v>
      </c>
      <c r="L14" s="71">
        <v>821</v>
      </c>
      <c r="M14" s="28">
        <v>2729</v>
      </c>
      <c r="N14" s="29">
        <f t="shared" ref="N14" si="0">L14/M14</f>
        <v>0.30084279956027848</v>
      </c>
      <c r="O14" s="30">
        <f t="shared" ref="O14" si="1">N14-K14</f>
        <v>-0.51915720043972147</v>
      </c>
      <c r="P14" s="9"/>
    </row>
    <row r="15" spans="2:17" ht="40.5" customHeight="1" x14ac:dyDescent="0.25">
      <c r="B15" s="76"/>
      <c r="C15" s="63" t="s">
        <v>48</v>
      </c>
      <c r="D15" s="62" t="s">
        <v>49</v>
      </c>
      <c r="E15" s="62" t="s">
        <v>50</v>
      </c>
      <c r="F15" s="57" t="s">
        <v>33</v>
      </c>
      <c r="G15" s="59" t="s">
        <v>87</v>
      </c>
      <c r="H15" s="65" t="s">
        <v>88</v>
      </c>
      <c r="I15" s="66" t="s">
        <v>110</v>
      </c>
      <c r="J15" s="73">
        <v>65</v>
      </c>
      <c r="K15" s="29">
        <v>0.92</v>
      </c>
      <c r="L15" s="28">
        <v>65</v>
      </c>
      <c r="M15" s="28">
        <v>65</v>
      </c>
      <c r="N15" s="29">
        <f t="shared" ref="N15:N19" si="2">L15/M15</f>
        <v>1</v>
      </c>
      <c r="O15" s="30">
        <f t="shared" ref="O15:O19" si="3">N15-K15</f>
        <v>7.999999999999996E-2</v>
      </c>
      <c r="P15" s="9"/>
    </row>
    <row r="16" spans="2:17" ht="38.25" customHeight="1" x14ac:dyDescent="0.25">
      <c r="B16" s="76"/>
      <c r="C16" s="61" t="s">
        <v>51</v>
      </c>
      <c r="D16" s="62" t="s">
        <v>52</v>
      </c>
      <c r="E16" s="62" t="s">
        <v>53</v>
      </c>
      <c r="F16" s="57" t="s">
        <v>33</v>
      </c>
      <c r="G16" s="65" t="s">
        <v>89</v>
      </c>
      <c r="H16" s="65" t="s">
        <v>90</v>
      </c>
      <c r="I16" s="46" t="s">
        <v>107</v>
      </c>
      <c r="J16" s="73">
        <v>111</v>
      </c>
      <c r="K16" s="29">
        <v>0.15</v>
      </c>
      <c r="L16" s="28">
        <v>111</v>
      </c>
      <c r="M16" s="28">
        <v>111</v>
      </c>
      <c r="N16" s="29">
        <f t="shared" si="2"/>
        <v>1</v>
      </c>
      <c r="O16" s="30">
        <f t="shared" si="3"/>
        <v>0.85</v>
      </c>
      <c r="P16" s="9"/>
    </row>
    <row r="17" spans="2:16" ht="50.25" customHeight="1" x14ac:dyDescent="0.25">
      <c r="B17" s="76"/>
      <c r="C17" s="61" t="s">
        <v>54</v>
      </c>
      <c r="D17" s="61" t="s">
        <v>55</v>
      </c>
      <c r="E17" s="61" t="s">
        <v>56</v>
      </c>
      <c r="F17" s="57" t="s">
        <v>33</v>
      </c>
      <c r="G17" s="61" t="s">
        <v>91</v>
      </c>
      <c r="H17" s="65" t="s">
        <v>92</v>
      </c>
      <c r="I17" s="46" t="s">
        <v>106</v>
      </c>
      <c r="J17" s="73">
        <v>75</v>
      </c>
      <c r="K17" s="29">
        <v>0.9</v>
      </c>
      <c r="L17" s="28">
        <v>75</v>
      </c>
      <c r="M17" s="28">
        <v>100</v>
      </c>
      <c r="N17" s="29">
        <f t="shared" si="2"/>
        <v>0.75</v>
      </c>
      <c r="O17" s="30">
        <f t="shared" si="3"/>
        <v>-0.15000000000000002</v>
      </c>
      <c r="P17" s="9"/>
    </row>
    <row r="18" spans="2:16" ht="45.75" customHeight="1" x14ac:dyDescent="0.25">
      <c r="B18" s="76"/>
      <c r="C18" s="61" t="s">
        <v>57</v>
      </c>
      <c r="D18" s="61" t="s">
        <v>58</v>
      </c>
      <c r="E18" s="61" t="s">
        <v>59</v>
      </c>
      <c r="F18" s="57" t="s">
        <v>33</v>
      </c>
      <c r="G18" s="61" t="s">
        <v>93</v>
      </c>
      <c r="H18" s="65" t="s">
        <v>94</v>
      </c>
      <c r="I18" s="46" t="s">
        <v>105</v>
      </c>
      <c r="J18" s="73">
        <v>4</v>
      </c>
      <c r="K18" s="29">
        <v>0.9</v>
      </c>
      <c r="L18" s="28">
        <v>14</v>
      </c>
      <c r="M18" s="28">
        <v>14</v>
      </c>
      <c r="N18" s="29">
        <f t="shared" si="2"/>
        <v>1</v>
      </c>
      <c r="O18" s="30">
        <f t="shared" si="3"/>
        <v>9.9999999999999978E-2</v>
      </c>
      <c r="P18" s="9"/>
    </row>
    <row r="19" spans="2:16" ht="54.75" customHeight="1" x14ac:dyDescent="0.25">
      <c r="B19" s="77"/>
      <c r="C19" s="61" t="s">
        <v>60</v>
      </c>
      <c r="D19" s="61" t="s">
        <v>61</v>
      </c>
      <c r="E19" s="61" t="s">
        <v>62</v>
      </c>
      <c r="F19" s="57" t="s">
        <v>33</v>
      </c>
      <c r="G19" s="65" t="s">
        <v>95</v>
      </c>
      <c r="H19" s="65" t="s">
        <v>96</v>
      </c>
      <c r="I19" s="46" t="s">
        <v>108</v>
      </c>
      <c r="J19" s="73">
        <v>20</v>
      </c>
      <c r="K19" s="29">
        <v>0.9</v>
      </c>
      <c r="L19" s="28">
        <v>20</v>
      </c>
      <c r="M19" s="28">
        <v>24</v>
      </c>
      <c r="N19" s="29">
        <f t="shared" si="2"/>
        <v>0.83333333333333337</v>
      </c>
      <c r="O19" s="30">
        <f t="shared" si="3"/>
        <v>-6.6666666666666652E-2</v>
      </c>
      <c r="P19" s="9"/>
    </row>
    <row r="20" spans="2:16" ht="51" customHeight="1" x14ac:dyDescent="0.25">
      <c r="B20" s="75" t="s">
        <v>9</v>
      </c>
      <c r="C20" s="61" t="s">
        <v>63</v>
      </c>
      <c r="D20" s="59" t="s">
        <v>64</v>
      </c>
      <c r="E20" s="62" t="s">
        <v>65</v>
      </c>
      <c r="F20" s="57" t="s">
        <v>34</v>
      </c>
      <c r="G20" s="65" t="s">
        <v>97</v>
      </c>
      <c r="H20" s="65" t="s">
        <v>98</v>
      </c>
      <c r="I20" s="66" t="s">
        <v>110</v>
      </c>
      <c r="J20" s="70">
        <v>31</v>
      </c>
      <c r="K20" s="29">
        <v>0.9</v>
      </c>
      <c r="L20" s="28">
        <v>31</v>
      </c>
      <c r="M20" s="28">
        <v>31</v>
      </c>
      <c r="N20" s="29">
        <f t="shared" ref="N20:N25" si="4">L20/M20</f>
        <v>1</v>
      </c>
      <c r="O20" s="30">
        <f t="shared" ref="O20:O25" si="5">N20-K20</f>
        <v>9.9999999999999978E-2</v>
      </c>
      <c r="P20" s="69"/>
    </row>
    <row r="21" spans="2:16" ht="46.5" customHeight="1" x14ac:dyDescent="0.25">
      <c r="B21" s="76"/>
      <c r="C21" s="61" t="s">
        <v>66</v>
      </c>
      <c r="D21" s="59" t="s">
        <v>67</v>
      </c>
      <c r="E21" s="62" t="s">
        <v>68</v>
      </c>
      <c r="F21" s="57" t="s">
        <v>34</v>
      </c>
      <c r="G21" s="59" t="s">
        <v>99</v>
      </c>
      <c r="H21" s="65" t="s">
        <v>100</v>
      </c>
      <c r="I21" s="66" t="s">
        <v>109</v>
      </c>
      <c r="J21" s="70">
        <v>570</v>
      </c>
      <c r="K21" s="29">
        <v>0.89</v>
      </c>
      <c r="L21" s="28">
        <v>46</v>
      </c>
      <c r="M21" s="28">
        <v>60</v>
      </c>
      <c r="N21" s="29">
        <f t="shared" si="4"/>
        <v>0.76666666666666672</v>
      </c>
      <c r="O21" s="30">
        <f t="shared" si="5"/>
        <v>-0.12333333333333329</v>
      </c>
      <c r="P21" s="69" t="s">
        <v>116</v>
      </c>
    </row>
    <row r="22" spans="2:16" ht="42.6" customHeight="1" x14ac:dyDescent="0.25">
      <c r="B22" s="76"/>
      <c r="C22" s="61" t="s">
        <v>69</v>
      </c>
      <c r="D22" s="62" t="s">
        <v>70</v>
      </c>
      <c r="E22" s="62" t="s">
        <v>71</v>
      </c>
      <c r="F22" s="57" t="s">
        <v>34</v>
      </c>
      <c r="G22" s="65" t="s">
        <v>95</v>
      </c>
      <c r="H22" s="65" t="s">
        <v>96</v>
      </c>
      <c r="I22" s="46" t="s">
        <v>108</v>
      </c>
      <c r="J22" s="70">
        <v>12</v>
      </c>
      <c r="K22" s="29">
        <v>0.9</v>
      </c>
      <c r="L22" s="28">
        <v>12</v>
      </c>
      <c r="M22" s="28">
        <v>12</v>
      </c>
      <c r="N22" s="29">
        <f t="shared" si="4"/>
        <v>1</v>
      </c>
      <c r="O22" s="30">
        <f t="shared" si="5"/>
        <v>9.9999999999999978E-2</v>
      </c>
      <c r="P22" s="9"/>
    </row>
    <row r="23" spans="2:16" ht="42.6" customHeight="1" x14ac:dyDescent="0.25">
      <c r="B23" s="76"/>
      <c r="C23" s="61" t="s">
        <v>72</v>
      </c>
      <c r="D23" s="59" t="s">
        <v>73</v>
      </c>
      <c r="E23" s="62" t="s">
        <v>74</v>
      </c>
      <c r="F23" s="57" t="s">
        <v>34</v>
      </c>
      <c r="G23" s="65" t="s">
        <v>101</v>
      </c>
      <c r="H23" s="65" t="s">
        <v>102</v>
      </c>
      <c r="I23" s="46" t="s">
        <v>107</v>
      </c>
      <c r="J23" s="70">
        <v>104</v>
      </c>
      <c r="K23" s="29">
        <v>0.5</v>
      </c>
      <c r="L23" s="28">
        <v>3</v>
      </c>
      <c r="M23" s="28">
        <v>3</v>
      </c>
      <c r="N23" s="29">
        <f t="shared" si="4"/>
        <v>1</v>
      </c>
      <c r="O23" s="30">
        <f t="shared" si="5"/>
        <v>0.5</v>
      </c>
      <c r="P23" s="9"/>
    </row>
    <row r="24" spans="2:16" ht="49.9" customHeight="1" x14ac:dyDescent="0.25">
      <c r="B24" s="76"/>
      <c r="C24" s="61" t="s">
        <v>75</v>
      </c>
      <c r="D24" s="59" t="s">
        <v>76</v>
      </c>
      <c r="E24" s="62" t="s">
        <v>77</v>
      </c>
      <c r="F24" s="57" t="s">
        <v>34</v>
      </c>
      <c r="G24" s="68" t="s">
        <v>113</v>
      </c>
      <c r="H24" s="65" t="s">
        <v>92</v>
      </c>
      <c r="I24" s="46" t="s">
        <v>106</v>
      </c>
      <c r="J24" s="70">
        <v>45</v>
      </c>
      <c r="K24" s="29">
        <v>0.5</v>
      </c>
      <c r="L24" s="28">
        <v>3</v>
      </c>
      <c r="M24" s="28">
        <v>1</v>
      </c>
      <c r="N24" s="29">
        <f t="shared" si="4"/>
        <v>3</v>
      </c>
      <c r="O24" s="30">
        <f t="shared" si="5"/>
        <v>2.5</v>
      </c>
      <c r="P24" s="9"/>
    </row>
    <row r="25" spans="2:16" ht="52.9" customHeight="1" x14ac:dyDescent="0.25">
      <c r="B25" s="77"/>
      <c r="C25" s="61" t="s">
        <v>78</v>
      </c>
      <c r="D25" s="59" t="s">
        <v>79</v>
      </c>
      <c r="E25" s="62" t="s">
        <v>80</v>
      </c>
      <c r="F25" s="57" t="s">
        <v>34</v>
      </c>
      <c r="G25" s="65" t="s">
        <v>93</v>
      </c>
      <c r="H25" s="65" t="s">
        <v>103</v>
      </c>
      <c r="I25" s="46" t="s">
        <v>105</v>
      </c>
      <c r="J25" s="70">
        <v>4</v>
      </c>
      <c r="K25" s="29">
        <v>0.9</v>
      </c>
      <c r="L25" s="28">
        <v>4</v>
      </c>
      <c r="M25" s="28">
        <v>4</v>
      </c>
      <c r="N25" s="29">
        <f t="shared" si="4"/>
        <v>1</v>
      </c>
      <c r="O25" s="30">
        <f t="shared" si="5"/>
        <v>9.9999999999999978E-2</v>
      </c>
      <c r="P25" s="9"/>
    </row>
    <row r="26" spans="2:16" x14ac:dyDescent="0.25">
      <c r="B26" s="53"/>
      <c r="C26" s="58"/>
      <c r="D26" s="58"/>
      <c r="E26" s="58"/>
      <c r="F26" s="47"/>
      <c r="G26" s="48"/>
      <c r="H26" s="47"/>
      <c r="I26" s="49"/>
      <c r="J26" s="74"/>
      <c r="K26" s="50"/>
      <c r="L26" s="51"/>
      <c r="M26" s="51"/>
      <c r="N26" s="50"/>
      <c r="O26" s="52"/>
      <c r="P26" s="31"/>
    </row>
    <row r="27" spans="2:16" x14ac:dyDescent="0.25">
      <c r="B27" s="53"/>
      <c r="C27" s="47"/>
      <c r="D27" s="47"/>
      <c r="E27" s="47"/>
      <c r="F27" s="47"/>
      <c r="G27" s="48"/>
      <c r="H27" s="47"/>
      <c r="I27" s="49"/>
      <c r="J27" s="74"/>
      <c r="K27" s="50"/>
      <c r="L27" s="51"/>
      <c r="M27" s="51"/>
      <c r="N27" s="50"/>
      <c r="O27" s="52"/>
      <c r="P27" s="31"/>
    </row>
    <row r="29" spans="2:16" x14ac:dyDescent="0.25">
      <c r="D29" s="54" t="s">
        <v>111</v>
      </c>
      <c r="J29" s="81"/>
      <c r="K29" s="81"/>
      <c r="L29" s="81"/>
      <c r="M29" s="81"/>
      <c r="N29" s="81"/>
    </row>
    <row r="30" spans="2:16" ht="15" customHeight="1" x14ac:dyDescent="0.25">
      <c r="D30" s="8" t="s">
        <v>10</v>
      </c>
      <c r="J30" s="80" t="s">
        <v>112</v>
      </c>
      <c r="K30" s="80"/>
      <c r="L30" s="80"/>
      <c r="M30" s="80"/>
      <c r="N30" s="80"/>
    </row>
    <row r="31" spans="2:16" x14ac:dyDescent="0.25">
      <c r="J31" s="82" t="s">
        <v>11</v>
      </c>
      <c r="K31" s="82"/>
      <c r="L31" s="82" t="s">
        <v>11</v>
      </c>
      <c r="M31" s="82"/>
      <c r="N31" s="82"/>
    </row>
  </sheetData>
  <mergeCells count="22">
    <mergeCell ref="J30:N30"/>
    <mergeCell ref="J29:N29"/>
    <mergeCell ref="J31:N31"/>
    <mergeCell ref="C3:P3"/>
    <mergeCell ref="L9:L11"/>
    <mergeCell ref="M9:M11"/>
    <mergeCell ref="N9:N11"/>
    <mergeCell ref="O9:O11"/>
    <mergeCell ref="P9:P11"/>
    <mergeCell ref="I8:P8"/>
    <mergeCell ref="I9:I11"/>
    <mergeCell ref="J9:J11"/>
    <mergeCell ref="K9:K11"/>
    <mergeCell ref="G8:G11"/>
    <mergeCell ref="H8:H11"/>
    <mergeCell ref="C8:C11"/>
    <mergeCell ref="B20:B25"/>
    <mergeCell ref="D8:F8"/>
    <mergeCell ref="D9:D11"/>
    <mergeCell ref="E9:E11"/>
    <mergeCell ref="F9:F11"/>
    <mergeCell ref="B14:B19"/>
  </mergeCells>
  <pageMargins left="0.25" right="0.25" top="0.75" bottom="0.75" header="0.3" footer="0.3"/>
  <pageSetup scale="50" orientation="landscape" verticalDpi="0" r:id="rId1"/>
  <ignoredErrors>
    <ignoredError sqref="N24:O25 N22:O22 N2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Q34"/>
  <sheetViews>
    <sheetView showGridLines="0" zoomScaleNormal="100" workbookViewId="0">
      <selection activeCell="K38" sqref="K38"/>
    </sheetView>
  </sheetViews>
  <sheetFormatPr baseColWidth="10" defaultRowHeight="15" x14ac:dyDescent="0.25"/>
  <cols>
    <col min="1" max="1" width="10.42578125" customWidth="1"/>
    <col min="2" max="2" width="12.7109375" customWidth="1"/>
    <col min="4" max="4" width="6.28515625" customWidth="1"/>
    <col min="5" max="5" width="35.28515625" customWidth="1"/>
    <col min="6" max="6" width="19.85546875" customWidth="1"/>
  </cols>
  <sheetData>
    <row r="4" spans="1:17" x14ac:dyDescent="0.25">
      <c r="A4" s="89" t="s">
        <v>37</v>
      </c>
      <c r="B4" s="89"/>
      <c r="C4" s="89"/>
      <c r="D4" s="89"/>
      <c r="E4" s="89"/>
      <c r="F4" s="89"/>
      <c r="G4" s="89"/>
      <c r="H4" s="89"/>
      <c r="I4" s="89"/>
      <c r="J4" s="89"/>
      <c r="K4" s="22"/>
      <c r="L4" s="22"/>
      <c r="M4" s="22"/>
      <c r="N4" s="22"/>
      <c r="O4" s="22"/>
      <c r="P4" s="22"/>
      <c r="Q4" s="31"/>
    </row>
    <row r="5" spans="1:17" x14ac:dyDescent="0.25">
      <c r="A5" s="7" t="str">
        <f>'FAI IMM'!C4</f>
        <v>Departamento: INSTITUTO MUNICIPAL DE LAS MUJERES</v>
      </c>
      <c r="B5" s="36"/>
      <c r="C5" s="11"/>
      <c r="D5" s="37"/>
      <c r="E5" s="42"/>
      <c r="F5" s="7" t="str">
        <f>'FAI IMM'!H4</f>
        <v>Trimestre reportado: Segundo Trimestre</v>
      </c>
      <c r="G5" s="39"/>
      <c r="H5" s="11"/>
      <c r="I5" s="37"/>
      <c r="J5" s="37"/>
      <c r="K5" s="19"/>
      <c r="L5" s="19"/>
      <c r="M5" s="19"/>
      <c r="N5" s="19"/>
      <c r="O5" s="19"/>
      <c r="P5" s="19"/>
      <c r="Q5" s="31"/>
    </row>
    <row r="6" spans="1:17" x14ac:dyDescent="0.25">
      <c r="A6" s="7" t="s">
        <v>28</v>
      </c>
      <c r="B6" s="16"/>
      <c r="C6" s="38"/>
      <c r="D6" s="18"/>
      <c r="E6" s="35"/>
      <c r="F6" s="7" t="str">
        <f>'FAI IMM'!H5</f>
        <v>Responsable de Evaluación: MARÍA GUADALUPE MARTÍNEZ CASAS</v>
      </c>
      <c r="G6" s="40"/>
      <c r="H6" s="11"/>
      <c r="I6" s="21"/>
      <c r="J6" s="21"/>
      <c r="K6" s="19"/>
      <c r="L6" s="19"/>
      <c r="M6" s="19"/>
      <c r="N6" s="19"/>
      <c r="O6" s="19"/>
      <c r="P6" s="19"/>
      <c r="Q6" s="31"/>
    </row>
    <row r="7" spans="1:17" x14ac:dyDescent="0.25">
      <c r="A7" s="7" t="s">
        <v>35</v>
      </c>
      <c r="B7" s="16"/>
      <c r="C7" s="38"/>
      <c r="D7" s="18"/>
      <c r="E7" s="35"/>
      <c r="F7" s="7" t="str">
        <f>'FAI IMM'!H6</f>
        <v>Fecha:  07 DE JULIO DEL 2025</v>
      </c>
      <c r="G7" s="16"/>
      <c r="H7" s="38"/>
      <c r="I7" s="18"/>
      <c r="J7" s="18"/>
      <c r="K7" s="19"/>
      <c r="L7" s="19"/>
      <c r="M7" s="19"/>
      <c r="N7" s="19"/>
      <c r="O7" s="19"/>
      <c r="P7" s="19"/>
      <c r="Q7" s="31"/>
    </row>
    <row r="8" spans="1:17" x14ac:dyDescent="0.25">
      <c r="B8" s="17"/>
      <c r="C8" s="34"/>
      <c r="D8" s="35"/>
      <c r="E8" s="35"/>
      <c r="F8" s="19"/>
      <c r="G8" s="19"/>
      <c r="H8" s="34"/>
      <c r="I8" s="35"/>
      <c r="J8" s="35"/>
      <c r="K8" s="19"/>
      <c r="L8" s="19"/>
      <c r="M8" s="19"/>
      <c r="N8" s="19"/>
      <c r="O8" s="19"/>
      <c r="P8" s="19"/>
      <c r="Q8" s="31"/>
    </row>
    <row r="11" spans="1:17" x14ac:dyDescent="0.25">
      <c r="J11" t="s">
        <v>21</v>
      </c>
    </row>
    <row r="24" spans="1:7" x14ac:dyDescent="0.25">
      <c r="A24" s="41" t="s">
        <v>24</v>
      </c>
      <c r="B24" s="93" t="s">
        <v>22</v>
      </c>
      <c r="C24" s="94"/>
      <c r="D24" s="94"/>
      <c r="E24" s="95"/>
      <c r="F24" s="33" t="s">
        <v>23</v>
      </c>
      <c r="G24" s="33" t="s">
        <v>25</v>
      </c>
    </row>
    <row r="25" spans="1:7" ht="13.5" customHeight="1" x14ac:dyDescent="0.25">
      <c r="A25" s="9">
        <v>1</v>
      </c>
      <c r="B25" s="90" t="str">
        <f>'FAI IMM'!D12</f>
        <v>Tasa de variacion de mujeres atendidas</v>
      </c>
      <c r="C25" s="91"/>
      <c r="D25" s="91"/>
      <c r="E25" s="92"/>
      <c r="F25" s="43" t="s">
        <v>30</v>
      </c>
      <c r="G25" s="32" t="s">
        <v>30</v>
      </c>
    </row>
    <row r="26" spans="1:7" ht="14.25" customHeight="1" x14ac:dyDescent="0.25">
      <c r="A26" s="9">
        <v>2</v>
      </c>
      <c r="B26" s="90" t="str">
        <f>'FAI IMM'!D13</f>
        <v>porcentaje de mujeres atendidas por el IMM</v>
      </c>
      <c r="C26" s="91"/>
      <c r="D26" s="91"/>
      <c r="E26" s="92"/>
      <c r="F26" s="43" t="s">
        <v>30</v>
      </c>
      <c r="G26" s="32" t="s">
        <v>30</v>
      </c>
    </row>
    <row r="27" spans="1:7" ht="15" customHeight="1" x14ac:dyDescent="0.25">
      <c r="A27" s="9">
        <v>3</v>
      </c>
      <c r="B27" s="90" t="str">
        <f>'FAI IMM'!D14</f>
        <v>Porcentaje de Mujeres benediciadas con cursos y talleres</v>
      </c>
      <c r="C27" s="91"/>
      <c r="D27" s="91"/>
      <c r="E27" s="92"/>
      <c r="F27" s="43" t="s">
        <v>30</v>
      </c>
      <c r="G27" s="32" t="s">
        <v>30</v>
      </c>
    </row>
    <row r="28" spans="1:7" ht="15" customHeight="1" x14ac:dyDescent="0.25">
      <c r="A28" s="9">
        <v>4</v>
      </c>
      <c r="B28" s="90" t="str">
        <f>'FAI IMM'!D18</f>
        <v xml:space="preserve">porcentaje de nujeres canalizadas </v>
      </c>
      <c r="C28" s="91"/>
      <c r="D28" s="91"/>
      <c r="E28" s="92"/>
      <c r="F28" s="43" t="s">
        <v>30</v>
      </c>
      <c r="G28" s="32" t="s">
        <v>30</v>
      </c>
    </row>
    <row r="29" spans="1:7" ht="15" customHeight="1" x14ac:dyDescent="0.25">
      <c r="A29" s="9">
        <v>5</v>
      </c>
      <c r="B29" s="90" t="str">
        <f>'FAI IMM'!D19</f>
        <v>Porcentaje de mujeres visitadas</v>
      </c>
      <c r="C29" s="91"/>
      <c r="D29" s="91"/>
      <c r="E29" s="92"/>
      <c r="F29" s="43" t="s">
        <v>30</v>
      </c>
      <c r="G29" s="32" t="s">
        <v>30</v>
      </c>
    </row>
    <row r="30" spans="1:7" ht="15" customHeight="1" x14ac:dyDescent="0.25">
      <c r="A30" s="9">
        <v>6</v>
      </c>
      <c r="B30" s="90" t="str">
        <f>'FAI IMM'!D22</f>
        <v>Porcentaje de visitas domiciliarias realizadas</v>
      </c>
      <c r="C30" s="91"/>
      <c r="D30" s="91"/>
      <c r="E30" s="92"/>
      <c r="F30" s="43" t="str">
        <f>IF('FAI IMM'!O22&lt;0, "Meta NO Cumplida", "Meta Cumplida")</f>
        <v>Meta Cumplida</v>
      </c>
      <c r="G30" s="32" t="s">
        <v>31</v>
      </c>
    </row>
    <row r="31" spans="1:7" ht="15" customHeight="1" x14ac:dyDescent="0.25">
      <c r="A31" s="9">
        <v>7</v>
      </c>
      <c r="B31" s="90" t="str">
        <f>'FAI IMM'!D23</f>
        <v>Porcentaje de programas sociales realizados</v>
      </c>
      <c r="C31" s="91"/>
      <c r="D31" s="91"/>
      <c r="E31" s="92"/>
      <c r="F31" s="43" t="str">
        <f>IF('FAI IMM'!O23&lt;0, "Meta NO Cumplida", "Meta Cumplida")</f>
        <v>Meta Cumplida</v>
      </c>
      <c r="G31" s="32" t="s">
        <v>31</v>
      </c>
    </row>
    <row r="32" spans="1:7" ht="15" customHeight="1" x14ac:dyDescent="0.25">
      <c r="A32" s="9">
        <v>8</v>
      </c>
      <c r="B32" s="90" t="str">
        <f>'FAI IMM'!D24</f>
        <v>porcentaje  de jornadas de salud realizadas</v>
      </c>
      <c r="C32" s="91"/>
      <c r="D32" s="91"/>
      <c r="E32" s="92"/>
      <c r="F32" s="43" t="str">
        <f>IF('FAI IMM'!O24&lt;0, "Meta NO Cumplida", "Meta Cumplida")</f>
        <v>Meta Cumplida</v>
      </c>
      <c r="G32" s="32" t="s">
        <v>31</v>
      </c>
    </row>
    <row r="33" spans="1:7" ht="15" customHeight="1" thickBot="1" x14ac:dyDescent="0.3">
      <c r="A33" s="9">
        <v>9</v>
      </c>
      <c r="B33" s="90" t="str">
        <f>'FAI IMM'!D25</f>
        <v xml:space="preserve">porcentaje de  canalizaciónes </v>
      </c>
      <c r="C33" s="91"/>
      <c r="D33" s="91"/>
      <c r="E33" s="92"/>
      <c r="F33" s="43" t="str">
        <f>IF('FAI IMM'!O25&lt;0, "Meta NO Cumplida", "Meta Cumplida")</f>
        <v>Meta Cumplida</v>
      </c>
      <c r="G33" s="32" t="s">
        <v>31</v>
      </c>
    </row>
    <row r="34" spans="1:7" ht="19.5" thickBot="1" x14ac:dyDescent="0.35">
      <c r="B34" s="96" t="s">
        <v>26</v>
      </c>
      <c r="C34" s="97"/>
      <c r="D34" s="97"/>
      <c r="E34" s="98"/>
      <c r="F34" s="44">
        <f>COUNTIF(F25:F33, "META CUMPLIDA")</f>
        <v>4</v>
      </c>
      <c r="G34" s="45">
        <f>COUNTIF(G25:G33, "SI")</f>
        <v>0</v>
      </c>
    </row>
  </sheetData>
  <mergeCells count="12">
    <mergeCell ref="A4:J4"/>
    <mergeCell ref="B25:E25"/>
    <mergeCell ref="B26:E26"/>
    <mergeCell ref="B24:E24"/>
    <mergeCell ref="B34:E34"/>
    <mergeCell ref="B27:E27"/>
    <mergeCell ref="B29:E29"/>
    <mergeCell ref="B30:E30"/>
    <mergeCell ref="B33:E33"/>
    <mergeCell ref="B28:E28"/>
    <mergeCell ref="B32:E32"/>
    <mergeCell ref="B31:E31"/>
  </mergeCells>
  <pageMargins left="0.78740157480314965" right="0.70866141732283472" top="0.47244094488188981" bottom="0.51181102362204722" header="0.31496062992125984" footer="0.31496062992125984"/>
  <pageSetup scale="84" orientation="landscape" r:id="rId1"/>
  <ignoredErrors>
    <ignoredError sqref="F31:F33 F3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FAI IMM</vt:lpstr>
      <vt:lpstr>RESULTADOS IMM</vt:lpstr>
      <vt:lpstr>'FAI IMM'!Área_de_impresión</vt:lpstr>
      <vt:lpstr>'FAI IMM'!Títulos_a_imprimir</vt:lpstr>
      <vt:lpstr>'RESULTADOS IMM'!Títulos_a_imprimir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avance indicadores</dc:title>
  <dc:creator>Erika Alvarado</dc:creator>
  <cp:lastModifiedBy>IMM IMM</cp:lastModifiedBy>
  <cp:lastPrinted>2025-07-08T20:56:13Z</cp:lastPrinted>
  <dcterms:created xsi:type="dcterms:W3CDTF">2020-02-27T17:26:45Z</dcterms:created>
  <dcterms:modified xsi:type="dcterms:W3CDTF">2025-07-08T20:56:26Z</dcterms:modified>
</cp:coreProperties>
</file>